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nnucci\Desktop\"/>
    </mc:Choice>
  </mc:AlternateContent>
  <xr:revisionPtr revIDLastSave="0" documentId="13_ncr:1_{ECE6CB27-FDEF-4A66-BFB7-57A3A8F6DFC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ati" sheetId="1" r:id="rId1"/>
  </sheets>
  <definedNames>
    <definedName name="_xlnm._FilterDatabase" localSheetId="0" hidden="1">Dati!$L$1:$L$247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7" i="1" l="1"/>
  <c r="T76" i="1"/>
  <c r="T75" i="1"/>
  <c r="T74" i="1"/>
  <c r="T73" i="1"/>
  <c r="T72" i="1"/>
  <c r="T71" i="1"/>
  <c r="T70" i="1"/>
  <c r="T69" i="1"/>
  <c r="T66" i="1" l="1"/>
  <c r="T65" i="1" l="1"/>
  <c r="T64" i="1"/>
  <c r="T57" i="1" l="1"/>
  <c r="T56" i="1"/>
  <c r="T55" i="1"/>
  <c r="T54" i="1"/>
  <c r="Q53" i="1"/>
  <c r="T53" i="1" s="1"/>
  <c r="T52" i="1"/>
  <c r="T51" i="1"/>
  <c r="T50" i="1"/>
  <c r="T49" i="1"/>
  <c r="T47" i="1"/>
  <c r="T46" i="1"/>
  <c r="T45" i="1"/>
  <c r="T44" i="1"/>
  <c r="T43" i="1"/>
  <c r="R42" i="1"/>
  <c r="Q42" i="1"/>
  <c r="T42" i="1" s="1"/>
  <c r="T41" i="1"/>
  <c r="T35" i="1" l="1"/>
  <c r="T40" i="1" l="1"/>
  <c r="T39" i="1"/>
  <c r="T38" i="1"/>
  <c r="T37" i="1"/>
  <c r="T36" i="1"/>
  <c r="T34" i="1"/>
  <c r="T33" i="1"/>
  <c r="T32" i="1"/>
  <c r="T31" i="1"/>
  <c r="T30" i="1"/>
  <c r="T29" i="1"/>
  <c r="T28" i="1"/>
  <c r="S27" i="1" l="1"/>
  <c r="R27" i="1"/>
  <c r="T26" i="1"/>
  <c r="T27" i="1" l="1"/>
  <c r="T25" i="1" l="1"/>
  <c r="T24" i="1"/>
  <c r="T18" i="1" l="1"/>
  <c r="T12" i="1"/>
  <c r="T11" i="1"/>
  <c r="T10" i="1"/>
  <c r="T9" i="1" l="1"/>
  <c r="T8" i="1"/>
  <c r="T7" i="1" l="1"/>
  <c r="T6" i="1" l="1"/>
  <c r="T5" i="1"/>
  <c r="T4" i="1"/>
  <c r="T3" i="1"/>
  <c r="T2" i="1"/>
</calcChain>
</file>

<file path=xl/sharedStrings.xml><?xml version="1.0" encoding="utf-8"?>
<sst xmlns="http://schemas.openxmlformats.org/spreadsheetml/2006/main" count="1179" uniqueCount="196">
  <si>
    <t>Numero Riga</t>
  </si>
  <si>
    <t>Ente / Struttura</t>
  </si>
  <si>
    <t>PRIMA ANNUALITÀ DEL PRIMO PROGRAMMA NEL QUALE L'INTERVENTO È STATO INSERITO</t>
  </si>
  <si>
    <t>ANNUALITÀ NELLA QUALE SI PREVEDE DI DARE AVVIO ALLA PROCEDURA DI AFFIDAMENTO</t>
  </si>
  <si>
    <t>CUP</t>
  </si>
  <si>
    <t>ACQUISTO RICOMPRESO NELL'IMPORTO COMPLESSIVO DI UN LAVORO O DI ALTRA ACQUISIZIONE PRESENTE IN PROGRAMMAZIONE DI LAVORI, FORNITURE E SERVIZI</t>
  </si>
  <si>
    <t>CUI LAVORO O ALTRA ACQUISIZIONE NEL CUI IMPORTO COMPLESSIVO L'ACQUISTO È RICOMPRESO</t>
  </si>
  <si>
    <t>LOTTO FUNZIONALE</t>
  </si>
  <si>
    <t>AMBITO GEOGRAFICO DI ESECUZIONE DELL'ACQUISTO (REGIONE/I)</t>
  </si>
  <si>
    <t>TIPO DI APPALTO</t>
  </si>
  <si>
    <t>CPV</t>
  </si>
  <si>
    <t>DESCRIZIONE DELL'ACQUISTO</t>
  </si>
  <si>
    <t>LIVELLO DI PRIORITÀ</t>
  </si>
  <si>
    <t>RESPONSABILE DEL PROCEDIMENTO</t>
  </si>
  <si>
    <t>DURATA DEL CONTRATTO ( MESI )</t>
  </si>
  <si>
    <t>L'acquisto è relativo a nuovo affidamento di contratto in essere</t>
  </si>
  <si>
    <t>STIMA DEI COSTI DELL’ACQUISTO - PRIMO ANNO ( 2 dec. )</t>
  </si>
  <si>
    <t>STIMA DEI COSTI DELL’ACQUISTO - SECONDO ANNO ( 2 dec. )</t>
  </si>
  <si>
    <t>STIMA DEI COSTI DELL’ACQUISTO - COSTI SU ANNUALITÀ SUCCESSIVE ( 2 dec. )</t>
  </si>
  <si>
    <t>STIMA DEI COSTI DELL’ACQUISTO - TOTALE ( 2 dec. )</t>
  </si>
  <si>
    <t>STIMA DEI COSTI DELL’ACQUISTO - APPORTO DI CAPITALE PRIVATO - IMPORTO ( 2 dec. )</t>
  </si>
  <si>
    <t>STIMA DEI COSTI DELL’ACQUISTO - APPORTO DI CAPITALE PRIVATO - TIPOLOGIA</t>
  </si>
  <si>
    <t>SI INTENDE DELEGARE A CENTRALE DI COMMITTENZA O SOGGETTO AGGREGATORE LA PROCEDURA DI ACQUISTO - CODICE AUSA AMMINISTRAZIONE DELEGATA</t>
  </si>
  <si>
    <t>SI INTENDE DELEGARE A CENTRALE DI COMMITTENZA O SOGGETTO AGGREGATORE LA PROCEDURA DI ACQUISTO - DENOMINAZIONE AMMINISTRAZIONE DELEGATA</t>
  </si>
  <si>
    <t>Acquisto aggiunto o variato a seguito di modifica programma</t>
  </si>
  <si>
    <t>NOTE</t>
  </si>
  <si>
    <t>no</t>
  </si>
  <si>
    <t>si</t>
  </si>
  <si>
    <t>Servizi</t>
  </si>
  <si>
    <t>Forniture</t>
  </si>
  <si>
    <t>1</t>
  </si>
  <si>
    <t>2</t>
  </si>
  <si>
    <t>3</t>
  </si>
  <si>
    <t>130199770</t>
  </si>
  <si>
    <t>30210000-4</t>
  </si>
  <si>
    <t>32561000-3</t>
  </si>
  <si>
    <t>48218000-9</t>
  </si>
  <si>
    <t>48611000-4</t>
  </si>
  <si>
    <t>50312600-1</t>
  </si>
  <si>
    <t>50532000-3</t>
  </si>
  <si>
    <t>150700000</t>
  </si>
  <si>
    <t>171220000</t>
  </si>
  <si>
    <t>71356000-8</t>
  </si>
  <si>
    <t>72000000-5</t>
  </si>
  <si>
    <t>72200000-7</t>
  </si>
  <si>
    <t>72220000-3</t>
  </si>
  <si>
    <t>72222200-9</t>
  </si>
  <si>
    <t>72230000-6</t>
  </si>
  <si>
    <t>172260000</t>
  </si>
  <si>
    <t>72500000-0</t>
  </si>
  <si>
    <t>179540000</t>
  </si>
  <si>
    <t>179620000</t>
  </si>
  <si>
    <t>180580000</t>
  </si>
  <si>
    <t>190911200</t>
  </si>
  <si>
    <t>2021</t>
  </si>
  <si>
    <t>NA</t>
  </si>
  <si>
    <t>NO</t>
  </si>
  <si>
    <t>SERVIZI</t>
  </si>
  <si>
    <t>Internalizzazione dei servizi di riscossione e gestione della tassa automobilistica, mediante evoluzione del sistema GTART acquisito a riuso</t>
  </si>
  <si>
    <t>Sara Arlango</t>
  </si>
  <si>
    <t>2019</t>
  </si>
  <si>
    <t>-</t>
  </si>
  <si>
    <t>Servizi di manutenzione ed assistenza del sistema a supporto del recupero evasione ticket sanitari</t>
  </si>
  <si>
    <t>SI</t>
  </si>
  <si>
    <t>Evoluzione e continuità del sistema informativo tributario della Regione Lazio</t>
  </si>
  <si>
    <t>Manutenzione evolutiva, correttiva ed adeguativa per il sistema documentale della Regione Lazio</t>
  </si>
  <si>
    <t>Andrea Maria Napolitano</t>
  </si>
  <si>
    <t>2020</t>
  </si>
  <si>
    <t>Acquisizione/Rinnovo del sistema informativo per l'Avvocatura della Regione Lazio</t>
  </si>
  <si>
    <t>Servizio di inventariazione beni immobili e mobili</t>
  </si>
  <si>
    <t>Maurizio Stumbo</t>
  </si>
  <si>
    <t xml:space="preserve">72220000-3 </t>
  </si>
  <si>
    <t>SISTEMA INFORMATIVO PER IL MONITORAGGIO  DELL’ATTUAZIONE DEI PROGRAMMI DI INVESTIMENTO IN EDILIZIA SANITARIA</t>
  </si>
  <si>
    <t>Lorenzo Sornaga</t>
  </si>
  <si>
    <t>Acquisto per Regione Lazio</t>
  </si>
  <si>
    <t>REGIONE LAZIO</t>
  </si>
  <si>
    <t>SANPAE2 - Servizi professionali ICT e consulenza specialistica per l'Ecosistema Pagamenti del SSR</t>
  </si>
  <si>
    <t>Antonio Vito Bozza</t>
  </si>
  <si>
    <t>SANAVV - Servizi professionali ICT e consulenza specialistica per la realizzazione della nuova piattaforma informatica di gestione del contenzioso</t>
  </si>
  <si>
    <t>Sviluppo e supporto tecnico del sistema informativo per l'accreditamento degli enti ai servizi regionali per il lavoro e soggetti titolati (parte lavoro)</t>
  </si>
  <si>
    <t xml:space="preserve"> F81I20000870009</t>
  </si>
  <si>
    <t>SIGEM - Manutenzione evolutiva e servizi di conduzione e assistenza tecnica del sistema informativo  di gestione, monitoraggio e controllo del PORFSE 2014-2020 e del POR FESR 2014-2020 - FONDI EUROPEI</t>
  </si>
  <si>
    <t>Sistema informativo a supporto del processo di accreditamento della
formazione professionale regionale</t>
  </si>
  <si>
    <t>EVOLUZIONE DEL SISTEMA PER IL RILASCIO DELLE AUTORIZZAZIONI PAESAGGISTICHE</t>
  </si>
  <si>
    <t>Simone Ursini</t>
  </si>
  <si>
    <t>CONTINUITÀ ED EVOLUZIONE DEL SISTEMA INFORMATIVO REGIONALE SULL'ABUSIVISMO EDILIZIO</t>
  </si>
  <si>
    <t>Da attribuire</t>
  </si>
  <si>
    <t>SISTEMA INFORMATIVO TERRITORIALE EVOLUZIONE</t>
  </si>
  <si>
    <t>EVOLUZIONE DEL PORTALE OPEN DATA</t>
  </si>
  <si>
    <t>F84E19001440008</t>
  </si>
  <si>
    <t xml:space="preserve"> 72262000-9</t>
  </si>
  <si>
    <t>SVILUPPO DEL SISTEMA INFORMATIVOREGIONALE DELL’AMBIENTE POR FESR Lazio 2014 – 2020 Asse Prioritario 2 Lazio Digitale R.A.2.2</t>
  </si>
  <si>
    <t xml:space="preserve">INFRASTRUTTURA TECNOLOGICA DI ASSERVIMENTO ALL'AVVISO PUBBLICO RIGUARDANTE LE RETI DI IMPRESE TRA ATTIVITÀ ECONOMICHE SU STRADA </t>
  </si>
  <si>
    <t xml:space="preserve">Servizi professionali per evoluzione e manutenzione Sistema Lavori Pubblici e Genio Civile </t>
  </si>
  <si>
    <t>2022</t>
  </si>
  <si>
    <t>Servizi per Licenze e conservazione sostitutiva Sistema Lavori Pubblici Genio Civile</t>
  </si>
  <si>
    <t>Servizi professionali per realizzazione Sistema Informativo Concessioni Demaniali Idriche</t>
  </si>
  <si>
    <t>F81B20000380008</t>
  </si>
  <si>
    <t>Servizi professionali pe Implementazione dei sistemi del settore Agricoltura</t>
  </si>
  <si>
    <t xml:space="preserve">Acquisto per Regione Lazio / CUP richiesto da Regione (fondi FSE) </t>
  </si>
  <si>
    <t>SVILUPPO, MANUTENZIONE DI APP, PORTALI, APPLICAZIONI WEB E SUPPORTO SPECIALISTICO</t>
  </si>
  <si>
    <t>Andrea Tomei</t>
  </si>
  <si>
    <t xml:space="preserve">36 </t>
  </si>
  <si>
    <t>Acquisto per Regione Lazio / Acquisto che s'intende avviare entro il 2020 a valere sui fondi già stanziati anche per il 2021</t>
  </si>
  <si>
    <t>LAZIOCREA / Direzione Sistemi Informativi (SIGSSA)</t>
  </si>
  <si>
    <t>LAZIOCREA / Direzione Sistemi Informativi (SISGA)</t>
  </si>
  <si>
    <t>LAZIOCREA / Direzione Sistemi Informativi (SIOGT)</t>
  </si>
  <si>
    <t>LAZIOcrea / Direzione Sistemi Informativi (SITDA)</t>
  </si>
  <si>
    <t xml:space="preserve">Acquisto per Regione Lazio </t>
  </si>
  <si>
    <t>EVOLUZIONE - PIATTAFORMA E-PROCUREMENT
Implementazione del processo digitalizzato degli acquisti</t>
  </si>
  <si>
    <t>GARA GESTITA DALLA DIREZIONE REGIONALE CENTRALE ACQUISTI</t>
  </si>
  <si>
    <t>NUOVO SISTEMA ACCREDITAMENTO STRUTTURE SANITARIE Riuso A.Re.A.</t>
  </si>
  <si>
    <t>NUOVA PIATTAFORMA SW PER IL SERVIZIO RECUP</t>
  </si>
  <si>
    <t>Evoluzione ASUR 2021-2023</t>
  </si>
  <si>
    <t>RICETTA DIGITALE - Assistenza, manutenzione correttiva ed evolutiva</t>
  </si>
  <si>
    <t>EVOLUZIONE DELLA PIATTAFORMA  TECNOLOGICA DELLA SANITA’ 2021-2023</t>
  </si>
  <si>
    <t>RECUP CALL CENTER – COPERTURA SCATTI DI ANZIANITA' 2020-2021</t>
  </si>
  <si>
    <t xml:space="preserve">LICENZE MONGODB 2021-2023 </t>
  </si>
  <si>
    <t>2017</t>
  </si>
  <si>
    <t>RECUP INFRASTRUTTURA – CONTINUITA’</t>
  </si>
  <si>
    <t>EVOLUZIONE FASCICOLO SANITARIO ELETTRONICO</t>
  </si>
  <si>
    <t>Cartella per la gestione delle cronicità</t>
  </si>
  <si>
    <t xml:space="preserve">CONTINUITÀ DEL SISTEMA DEI REFERTI ON-LINE ASL E AO </t>
  </si>
  <si>
    <t>Nuova piattaforma informatica "Nuovo sistema informativo anatomia patologica (SIAP)"</t>
  </si>
  <si>
    <t>AGGIORNAMENTO ED EVOLUZIONE DEL SISTEMA DI MONITORAGGIO E CONTROLLO DELLA SPESA FARMACEUTICA E SPECIALISTICA</t>
  </si>
  <si>
    <t>LAZIOCREA / Direzione Sistemi Informativi (SISCAS)</t>
  </si>
  <si>
    <t>Servizi informatici
Evoluzione e manutenzione del Sistema di gestione dell'assistenza protesica (SANP20)</t>
  </si>
  <si>
    <t>2020-2021</t>
  </si>
  <si>
    <t>Servizi informatici
Evoluzione e manutenzione del Sistema dell'assistenza territoriale SIAT (SIATSA21)</t>
  </si>
  <si>
    <t>Servizi informatici
Evoluzione e manutenzione del Sistema di gestione dello screening neonatale (SANSCN2)</t>
  </si>
  <si>
    <t>Servizi informatici
Evoluzione e manutenzione del Sistema di gestione dello screening oncologico (SANSCR2)</t>
  </si>
  <si>
    <t>Servizi informatici
Evoluzione e manutenzione del Sistema informativo integrato per i Dipartimenti di Prevenzione della Regione Lazio (SIIP21)</t>
  </si>
  <si>
    <t>Servizi informatici
Realizzazione e manutenzione del Sistema Informativo per L'Assistenza Sociosanitaria SIATeSS - AMBITO SOCIALE (SIATSO-EU / SIATSO-ORD)</t>
  </si>
  <si>
    <t>Servizi di sviluppo di software
Gestione e manutenzione applicazioni (MAC) e Assistenza all'utente e formazione dedicati all'evoluzione dell'Anagrafe Vaccinale Regionale AVR (SANAVR-ORD)</t>
  </si>
  <si>
    <t xml:space="preserve">Servizi di Sviluppo software e manutenzione evolutiva (MEV) e Gestione e manutenzione applicazioni (MAC) dedicati a cinque Piattaforme di Sorveglianza (infezione da HIV / malattia tubercolare / Laboratori AMR / infezioni correlate all’assistenza / monitoraggio e valutazione dei Programmi del PRP 2020-2025) (SANSOR) </t>
  </si>
  <si>
    <t>Servizi di sviluppo di software
Evoluzione funzionale e accentramento del Sistema Informatico PS\DEA - GiPSE Nuovo Sistema di Pronto Soccorso (SPRSOC-EU)</t>
  </si>
  <si>
    <t>Servizi di sviluppo di software
Gestione e manutenzione applicazioni (MAC) dedicate al Nuovo Sistema di Pronto Soccorso (SPRSOC-ORD)</t>
  </si>
  <si>
    <t>Servizi di Sviluppo software e manutenzione evolutiva (MEV) dedicati al Sistema TELHUB Teleadvice esteso (TELHUB-EU / TELHUB-ORD)</t>
  </si>
  <si>
    <t>Servizi di sviluppo di software
Sviluppo software e manutenzione evolutiva (MEV) e acquisto Hardware dedicati alla Centrale Teleassistenza 116-117 (CT116-117)</t>
  </si>
  <si>
    <t>Servizi di sviluppo di software
Gestione e manutenzione applicazioni (MAC) dedicati al Sistema Trasfusionale Continuità servizi di assistenza EMONET (SANTRC)</t>
  </si>
  <si>
    <t>Antonio Bozza</t>
  </si>
  <si>
    <t>Servizi informatici
Evoluzione e manutenzione del Sistema di gestione delle agevolazioni tariffarie del TPL (SIRGAT2)</t>
  </si>
  <si>
    <t>LAZIOCREA / Direzione Sistemi Informativi (SISSSE)</t>
  </si>
  <si>
    <t>Servizi di Sviluppo software e manutenzione evolutiva (MEV) dedicati all'evoluzione di RADAR Sistema informativo strutture ricettive del Lazio (TURADA2)</t>
  </si>
  <si>
    <t xml:space="preserve">Servizi  di Sviluppo software e manutenzione evolutiva (MEV) dedicati al sito web Turismo della Regione Lazio www.visitlazio.it (TUVILA) </t>
  </si>
  <si>
    <t>Servizi di Sviluppo software e manutenzione evolutiva (MEV), manutenzione correttiva  adeguativa (MAC) e servizi di consulenza e prestazioni professionali ICT dedicati al Sistema numero 116-117 (SA116-117)</t>
  </si>
  <si>
    <t>Centrale Acquisti Regionale</t>
  </si>
  <si>
    <t xml:space="preserve">LAZIOcrea S.p.a. </t>
  </si>
  <si>
    <t xml:space="preserve">F89H18000540007 </t>
  </si>
  <si>
    <t>Affidamento servizio di mediazione interculturale destinato ai Cittadini di Paesi terzi. Il servizio verrà svolto presso le Prefetture e presso i distretti</t>
  </si>
  <si>
    <t>Nicola M. Apollonj Ghetti</t>
  </si>
  <si>
    <t>190.000,00</t>
  </si>
  <si>
    <t>F89C19000000001</t>
  </si>
  <si>
    <t>Affidamento realizzazione corsi di lingua italiana destinati ai Cittadini di Paesi terzi. All'interno del servizio sono inclusi i costi di docenza, tutoraggio, affitto aule e materiali da stampare</t>
  </si>
  <si>
    <t>200.000,00</t>
  </si>
  <si>
    <t>No</t>
  </si>
  <si>
    <t>Servizio ingegneria ed architettura volto alla progettazione DL e CSE del complesso monumentale di Fondi</t>
  </si>
  <si>
    <t>Servizio ingegneria ed architetturavolto alla progettazione DL e CSE per i lavori di ristrutturazione 2° fase del complesso monumentale di Fondi</t>
  </si>
  <si>
    <t xml:space="preserve">Manutenzione ordinaria immobili </t>
  </si>
  <si>
    <t>2018</t>
  </si>
  <si>
    <t>C81F18000160002</t>
  </si>
  <si>
    <t>Fornitura di un applicativo per la gestione del Polo Bibliotecario della Regione Lazio SBN-Rl1, e servizi di installazione, migrazione dati, supporto, manutenzione, assistenza ed evoluzione.</t>
  </si>
  <si>
    <t>Raffaella Festa</t>
  </si>
  <si>
    <t>Personale esterno a supporto della Gestione degli Immobili "WEGIL", Castello di Santa Severa, Film Studio, Archivio Flamigni, Palazzo Doria Pamphilj a San MartIno al Cimino, Cento incroci, Grotte di Pastena , Grotte di Collepardo e Pozzo D'Antullo</t>
  </si>
  <si>
    <t>Francesco Pipi</t>
  </si>
  <si>
    <t xml:space="preserve">SI </t>
  </si>
  <si>
    <t xml:space="preserve">Servizio di Pulizia per gli edifici "WEGIL", Cento Incroci, Film Studio, Archivio Flamigni </t>
  </si>
  <si>
    <t>Riccardo Moroni</t>
  </si>
  <si>
    <t>Enrico Palmegiani</t>
  </si>
  <si>
    <t>Paolo Bentivoglio</t>
  </si>
  <si>
    <t>Laura Mochi</t>
  </si>
  <si>
    <t>LAZIOcrea/Risorse Umane</t>
  </si>
  <si>
    <t>LAZIOCREA/Direzione sviluppo e Promozione del Territorio</t>
  </si>
  <si>
    <t>Fabio Di Marco</t>
  </si>
  <si>
    <t>procedura negoziata</t>
  </si>
  <si>
    <t xml:space="preserve">79111000-5 </t>
  </si>
  <si>
    <t xml:space="preserve">CONSULENZE PER GESTIONE LEGALE GARE </t>
  </si>
  <si>
    <t>12</t>
  </si>
  <si>
    <t>79621000- 3</t>
  </si>
  <si>
    <t>10</t>
  </si>
  <si>
    <t>LAZIOcrea S.P.A./Direzione Organizzazione</t>
  </si>
  <si>
    <t>Licenze Microsoft lato client e server 2021/2024</t>
  </si>
  <si>
    <t>Vittorio Gallinella</t>
  </si>
  <si>
    <t>Manutenzione apparati tecnologici del Data Center Regionale</t>
  </si>
  <si>
    <t>Licenze VmWare</t>
  </si>
  <si>
    <t>Claudio Latini</t>
  </si>
  <si>
    <t>Licenze Dynatrace</t>
  </si>
  <si>
    <t>Manutenzione apparati informatici del Data Center</t>
  </si>
  <si>
    <t>Servizi di consulenza Microsoft Premiere</t>
  </si>
  <si>
    <t>Servizi di consulenza RedHat</t>
  </si>
  <si>
    <t>Hardware per il Data Center</t>
  </si>
  <si>
    <t>F83H19003610009</t>
  </si>
  <si>
    <t>Regional Area Network Sanità</t>
  </si>
  <si>
    <t>Laziocrea/Direzione Infrastr.</t>
  </si>
  <si>
    <t>Adesione Convenzione Consip per acquisto buoni pasto sostitutivi di mensa aziendale</t>
  </si>
  <si>
    <t>Adesione al Contratto Quadro Consip “Servizi di Cloud Computing, di Sicurezza, di Soluzioni di Portali
di Servizio online e di Cooperazione Applicativa per le Pubbliche Amministrazioni – Lotto 1: Servizi di
Cloud Computing”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</si>
</sst>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##,##0"/>
    <numFmt numFmtId="166" formatCode="###,###,##0.00###"/>
  </numFmts>
  <fonts count="9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 applyFont="1"/>
    <xf numFmtId="164" fontId="0" fillId="0" borderId="0" xfId="0" applyNumberFormat="1" applyFont="1"/>
    <xf numFmtId="49" fontId="0" fillId="0" borderId="0" xfId="0" applyNumberFormat="1" applyFont="1"/>
    <xf numFmtId="166" fontId="0" fillId="0" borderId="0" xfId="0" applyNumberFormat="1" applyFont="1"/>
    <xf numFmtId="49" fontId="0" fillId="0" borderId="0" xfId="0" applyNumberFormat="1" applyFont="1" applyAlignment="1">
      <alignment wrapText="1"/>
    </xf>
    <xf numFmtId="49" fontId="6" fillId="0" borderId="1" xfId="0" applyNumberFormat="1" applyFont="1" applyBorder="1"/>
    <xf numFmtId="0" fontId="7" fillId="0" borderId="1" xfId="0" applyFont="1" applyBorder="1"/>
    <xf numFmtId="49" fontId="6" fillId="0" borderId="1" xfId="0" applyNumberFormat="1" applyFont="1" applyBorder="1" applyAlignment="1">
      <alignment wrapText="1"/>
    </xf>
    <xf numFmtId="166" fontId="6" fillId="0" borderId="1" xfId="0" applyNumberFormat="1" applyFont="1" applyBorder="1"/>
    <xf numFmtId="0" fontId="6" fillId="0" borderId="0" xfId="0" applyFont="1"/>
    <xf numFmtId="49" fontId="6" fillId="0" borderId="1" xfId="0" applyNumberFormat="1" applyFont="1" applyFill="1" applyBorder="1"/>
    <xf numFmtId="49" fontId="6" fillId="0" borderId="1" xfId="0" applyNumberFormat="1" applyFont="1" applyFill="1" applyBorder="1" applyAlignment="1">
      <alignment wrapText="1"/>
    </xf>
    <xf numFmtId="166" fontId="6" fillId="0" borderId="1" xfId="0" applyNumberFormat="1" applyFont="1" applyFill="1" applyBorder="1"/>
    <xf numFmtId="49" fontId="4" fillId="2" borderId="0" xfId="0" applyNumberFormat="1" applyFont="1" applyFill="1" applyAlignment="1">
      <alignment wrapText="1"/>
    </xf>
    <xf numFmtId="0" fontId="6" fillId="0" borderId="0" xfId="0" applyFont="1" applyFill="1"/>
    <xf numFmtId="0" fontId="8" fillId="0" borderId="0" xfId="0" applyFont="1"/>
    <xf numFmtId="0" fontId="0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0" fillId="0" borderId="0" xfId="0" applyFont="1" applyFill="1"/>
    <xf numFmtId="0" fontId="8" fillId="0" borderId="0" xfId="0" applyFont="1" applyFill="1"/>
    <xf numFmtId="0" fontId="0" fillId="0" borderId="0" xfId="0" applyFont="1" applyAlignment="1">
      <alignment horizontal="left" vertical="center"/>
    </xf>
    <xf numFmtId="49" fontId="6" fillId="0" borderId="1" xfId="0" applyNumberFormat="1" applyFont="1" applyFill="1" applyBorder="1" applyAlignment="1">
      <alignment horizontal="left" wrapText="1"/>
    </xf>
    <xf numFmtId="166" fontId="8" fillId="0" borderId="1" xfId="0" applyNumberFormat="1" applyFont="1" applyFill="1" applyBorder="1" applyAlignment="1">
      <alignment wrapText="1"/>
    </xf>
    <xf numFmtId="166" fontId="8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>
      <alignment vertical="center" wrapText="1"/>
    </xf>
    <xf numFmtId="166" fontId="0" fillId="0" borderId="1" xfId="0" applyNumberFormat="1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49" fontId="5" fillId="0" borderId="1" xfId="0" applyNumberFormat="1" applyFont="1" applyFill="1" applyBorder="1"/>
    <xf numFmtId="49" fontId="0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 wrapText="1"/>
    </xf>
    <xf numFmtId="49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/>
    <xf numFmtId="49" fontId="8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 wrapText="1"/>
    </xf>
    <xf numFmtId="166" fontId="0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wrapText="1"/>
    </xf>
    <xf numFmtId="49" fontId="6" fillId="0" borderId="3" xfId="0" applyNumberFormat="1" applyFont="1" applyBorder="1" applyAlignment="1">
      <alignment horizontal="left"/>
    </xf>
    <xf numFmtId="49" fontId="6" fillId="0" borderId="3" xfId="0" applyNumberFormat="1" applyFont="1" applyBorder="1"/>
    <xf numFmtId="0" fontId="7" fillId="0" borderId="3" xfId="0" applyFont="1" applyBorder="1"/>
    <xf numFmtId="49" fontId="6" fillId="0" borderId="3" xfId="0" applyNumberFormat="1" applyFont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166" fontId="6" fillId="0" borderId="3" xfId="0" applyNumberFormat="1" applyFont="1" applyBorder="1"/>
    <xf numFmtId="166" fontId="6" fillId="0" borderId="3" xfId="0" applyNumberFormat="1" applyFont="1" applyFill="1" applyBorder="1"/>
    <xf numFmtId="49" fontId="6" fillId="0" borderId="4" xfId="0" applyNumberFormat="1" applyFont="1" applyBorder="1" applyAlignment="1">
      <alignment wrapText="1"/>
    </xf>
    <xf numFmtId="164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wrapText="1"/>
    </xf>
    <xf numFmtId="49" fontId="6" fillId="0" borderId="6" xfId="0" applyNumberFormat="1" applyFont="1" applyFill="1" applyBorder="1" applyAlignment="1">
      <alignment wrapText="1"/>
    </xf>
    <xf numFmtId="49" fontId="6" fillId="0" borderId="6" xfId="0" applyNumberFormat="1" applyFont="1" applyFill="1" applyBorder="1"/>
    <xf numFmtId="49" fontId="0" fillId="0" borderId="6" xfId="0" applyNumberFormat="1" applyFont="1" applyFill="1" applyBorder="1"/>
    <xf numFmtId="49" fontId="0" fillId="0" borderId="6" xfId="0" applyNumberFormat="1" applyFont="1" applyBorder="1" applyAlignment="1">
      <alignment wrapText="1"/>
    </xf>
    <xf numFmtId="49" fontId="0" fillId="0" borderId="6" xfId="0" applyNumberFormat="1" applyBorder="1" applyAlignment="1">
      <alignment vertical="center"/>
    </xf>
    <xf numFmtId="49" fontId="0" fillId="0" borderId="6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wrapText="1"/>
    </xf>
    <xf numFmtId="49" fontId="6" fillId="0" borderId="8" xfId="0" applyNumberFormat="1" applyFont="1" applyFill="1" applyBorder="1"/>
    <xf numFmtId="49" fontId="6" fillId="0" borderId="8" xfId="0" applyNumberFormat="1" applyFont="1" applyFill="1" applyBorder="1" applyAlignment="1">
      <alignment horizontal="center" wrapText="1"/>
    </xf>
    <xf numFmtId="166" fontId="6" fillId="0" borderId="8" xfId="0" applyNumberFormat="1" applyFont="1" applyFill="1" applyBorder="1"/>
    <xf numFmtId="49" fontId="0" fillId="0" borderId="8" xfId="0" applyNumberFormat="1" applyFont="1" applyBorder="1" applyAlignment="1">
      <alignment vertical="center" wrapText="1"/>
    </xf>
    <xf numFmtId="49" fontId="0" fillId="0" borderId="9" xfId="0" applyNumberFormat="1" applyFont="1" applyBorder="1" applyAlignment="1">
      <alignment wrapText="1"/>
    </xf>
  </cellXfs>
  <cellStyles count="4">
    <cellStyle name="Normal 2" xfId="1" xr:uid="{00000000-0005-0000-0000-000000000000}"/>
    <cellStyle name="Normal 2 2" xfId="2" xr:uid="{00000000-0005-0000-0000-000001000000}"/>
    <cellStyle name="Normale" xfId="0" builtinId="0"/>
    <cellStyle name="Normale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7"/>
  <sheetViews>
    <sheetView tabSelected="1" topLeftCell="W61" zoomScaleNormal="100" workbookViewId="0">
      <selection activeCell="D85" sqref="D85"/>
    </sheetView>
  </sheetViews>
  <sheetFormatPr defaultRowHeight="15"/>
  <cols>
    <col min="1" max="1" width="15.7109375" style="1" customWidth="1"/>
    <col min="2" max="2" width="30.7109375" style="4" customWidth="1"/>
    <col min="3" max="4" width="15.7109375" style="19" customWidth="1"/>
    <col min="5" max="5" width="17" style="2" customWidth="1"/>
    <col min="6" max="11" width="15.7109375" style="2" customWidth="1"/>
    <col min="12" max="14" width="30.7109375" style="2" customWidth="1"/>
    <col min="15" max="15" width="30.7109375" style="20" customWidth="1"/>
    <col min="16" max="16" width="30.7109375" style="19" customWidth="1"/>
    <col min="17" max="21" width="30.7109375" style="3" customWidth="1"/>
    <col min="22" max="25" width="30.7109375" style="2" customWidth="1"/>
    <col min="26" max="26" width="30.7109375" style="4" customWidth="1"/>
  </cols>
  <sheetData>
    <row r="1" spans="1:27" ht="180.75" thickBot="1">
      <c r="A1" s="47" t="s">
        <v>0</v>
      </c>
      <c r="B1" s="48" t="s">
        <v>1</v>
      </c>
      <c r="C1" s="48" t="s">
        <v>2</v>
      </c>
      <c r="D1" s="48" t="s">
        <v>3</v>
      </c>
      <c r="E1" s="49" t="s">
        <v>4</v>
      </c>
      <c r="F1" s="13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  <c r="L1" s="48" t="s">
        <v>11</v>
      </c>
      <c r="M1" s="49" t="s">
        <v>12</v>
      </c>
      <c r="N1" s="49" t="s">
        <v>13</v>
      </c>
      <c r="O1" s="50" t="s">
        <v>14</v>
      </c>
      <c r="P1" s="48" t="s">
        <v>15</v>
      </c>
      <c r="Q1" s="51" t="s">
        <v>16</v>
      </c>
      <c r="R1" s="51" t="s">
        <v>17</v>
      </c>
      <c r="S1" s="51" t="s">
        <v>18</v>
      </c>
      <c r="T1" s="51" t="s">
        <v>19</v>
      </c>
      <c r="U1" s="51" t="s">
        <v>20</v>
      </c>
      <c r="V1" s="48" t="s">
        <v>21</v>
      </c>
      <c r="W1" s="48" t="s">
        <v>22</v>
      </c>
      <c r="X1" s="48" t="s">
        <v>23</v>
      </c>
      <c r="Y1" s="48" t="s">
        <v>24</v>
      </c>
      <c r="Z1" s="48" t="s">
        <v>25</v>
      </c>
    </row>
    <row r="2" spans="1:27" s="9" customFormat="1" ht="63.75">
      <c r="A2" s="63">
        <v>1</v>
      </c>
      <c r="B2" s="64" t="s">
        <v>104</v>
      </c>
      <c r="C2" s="65" t="s">
        <v>60</v>
      </c>
      <c r="D2" s="65" t="s">
        <v>54</v>
      </c>
      <c r="E2" s="66" t="s">
        <v>55</v>
      </c>
      <c r="F2" s="66" t="s">
        <v>56</v>
      </c>
      <c r="G2" s="66" t="s">
        <v>55</v>
      </c>
      <c r="H2" s="66" t="s">
        <v>55</v>
      </c>
      <c r="I2" s="66" t="s">
        <v>75</v>
      </c>
      <c r="J2" s="66" t="s">
        <v>57</v>
      </c>
      <c r="K2" s="67" t="s">
        <v>47</v>
      </c>
      <c r="L2" s="64" t="s">
        <v>58</v>
      </c>
      <c r="M2" s="68" t="s">
        <v>31</v>
      </c>
      <c r="N2" s="66" t="s">
        <v>59</v>
      </c>
      <c r="O2" s="69">
        <v>36</v>
      </c>
      <c r="P2" s="68" t="s">
        <v>56</v>
      </c>
      <c r="Q2" s="70">
        <v>682839.62</v>
      </c>
      <c r="R2" s="70">
        <v>445753.24</v>
      </c>
      <c r="S2" s="70">
        <v>372564.5</v>
      </c>
      <c r="T2" s="70">
        <f t="shared" ref="T2:T7" si="0">SUM(Q2:S2)</f>
        <v>1501157.3599999999</v>
      </c>
      <c r="U2" s="71">
        <v>0</v>
      </c>
      <c r="V2" s="71">
        <v>0</v>
      </c>
      <c r="W2" s="66"/>
      <c r="X2" s="66"/>
      <c r="Y2" s="66"/>
      <c r="Z2" s="72" t="s">
        <v>74</v>
      </c>
    </row>
    <row r="3" spans="1:27" s="9" customFormat="1" ht="38.25">
      <c r="A3" s="73">
        <v>2</v>
      </c>
      <c r="B3" s="7" t="s">
        <v>104</v>
      </c>
      <c r="C3" s="17" t="s">
        <v>61</v>
      </c>
      <c r="D3" s="17" t="s">
        <v>54</v>
      </c>
      <c r="E3" s="5" t="s">
        <v>55</v>
      </c>
      <c r="F3" s="5" t="s">
        <v>56</v>
      </c>
      <c r="G3" s="5" t="s">
        <v>55</v>
      </c>
      <c r="H3" s="5" t="s">
        <v>55</v>
      </c>
      <c r="I3" s="5" t="s">
        <v>75</v>
      </c>
      <c r="J3" s="5" t="s">
        <v>57</v>
      </c>
      <c r="K3" s="6" t="s">
        <v>47</v>
      </c>
      <c r="L3" s="7" t="s">
        <v>62</v>
      </c>
      <c r="M3" s="37" t="s">
        <v>31</v>
      </c>
      <c r="N3" s="5" t="s">
        <v>59</v>
      </c>
      <c r="O3" s="41">
        <v>36</v>
      </c>
      <c r="P3" s="37" t="s">
        <v>63</v>
      </c>
      <c r="Q3" s="8">
        <v>85000</v>
      </c>
      <c r="R3" s="8">
        <v>60000</v>
      </c>
      <c r="S3" s="8">
        <v>60000</v>
      </c>
      <c r="T3" s="8">
        <f t="shared" si="0"/>
        <v>205000</v>
      </c>
      <c r="U3" s="12">
        <v>0</v>
      </c>
      <c r="V3" s="12">
        <v>0</v>
      </c>
      <c r="W3" s="5"/>
      <c r="X3" s="5"/>
      <c r="Y3" s="5"/>
      <c r="Z3" s="74" t="s">
        <v>74</v>
      </c>
    </row>
    <row r="4" spans="1:27" s="9" customFormat="1" ht="38.25">
      <c r="A4" s="73">
        <v>3</v>
      </c>
      <c r="B4" s="7" t="s">
        <v>104</v>
      </c>
      <c r="C4" s="17" t="s">
        <v>61</v>
      </c>
      <c r="D4" s="17" t="s">
        <v>54</v>
      </c>
      <c r="E4" s="5" t="s">
        <v>55</v>
      </c>
      <c r="F4" s="5" t="s">
        <v>56</v>
      </c>
      <c r="G4" s="5" t="s">
        <v>55</v>
      </c>
      <c r="H4" s="5" t="s">
        <v>55</v>
      </c>
      <c r="I4" s="5" t="s">
        <v>75</v>
      </c>
      <c r="J4" s="5" t="s">
        <v>57</v>
      </c>
      <c r="K4" s="6" t="s">
        <v>47</v>
      </c>
      <c r="L4" s="7" t="s">
        <v>64</v>
      </c>
      <c r="M4" s="37" t="s">
        <v>31</v>
      </c>
      <c r="N4" s="5" t="s">
        <v>59</v>
      </c>
      <c r="O4" s="41">
        <v>36</v>
      </c>
      <c r="P4" s="37" t="s">
        <v>63</v>
      </c>
      <c r="Q4" s="8">
        <v>15000</v>
      </c>
      <c r="R4" s="8">
        <v>228000</v>
      </c>
      <c r="S4" s="8">
        <v>365000</v>
      </c>
      <c r="T4" s="8">
        <f t="shared" si="0"/>
        <v>608000</v>
      </c>
      <c r="U4" s="12">
        <v>0</v>
      </c>
      <c r="V4" s="12">
        <v>0</v>
      </c>
      <c r="W4" s="5"/>
      <c r="X4" s="5"/>
      <c r="Y4" s="5"/>
      <c r="Z4" s="74" t="s">
        <v>74</v>
      </c>
    </row>
    <row r="5" spans="1:27" s="9" customFormat="1" ht="38.25">
      <c r="A5" s="73">
        <v>4</v>
      </c>
      <c r="B5" s="7" t="s">
        <v>104</v>
      </c>
      <c r="C5" s="17" t="s">
        <v>61</v>
      </c>
      <c r="D5" s="17" t="s">
        <v>54</v>
      </c>
      <c r="E5" s="5" t="s">
        <v>55</v>
      </c>
      <c r="F5" s="5" t="s">
        <v>56</v>
      </c>
      <c r="G5" s="5" t="s">
        <v>55</v>
      </c>
      <c r="H5" s="5" t="s">
        <v>55</v>
      </c>
      <c r="I5" s="5" t="s">
        <v>75</v>
      </c>
      <c r="J5" s="5" t="s">
        <v>57</v>
      </c>
      <c r="K5" s="6" t="s">
        <v>47</v>
      </c>
      <c r="L5" s="7" t="s">
        <v>65</v>
      </c>
      <c r="M5" s="37" t="s">
        <v>31</v>
      </c>
      <c r="N5" s="5" t="s">
        <v>66</v>
      </c>
      <c r="O5" s="41">
        <v>36</v>
      </c>
      <c r="P5" s="37" t="s">
        <v>63</v>
      </c>
      <c r="Q5" s="8">
        <v>165000</v>
      </c>
      <c r="R5" s="8">
        <v>300000</v>
      </c>
      <c r="S5" s="8">
        <v>135000</v>
      </c>
      <c r="T5" s="8">
        <f t="shared" si="0"/>
        <v>600000</v>
      </c>
      <c r="U5" s="12">
        <v>0</v>
      </c>
      <c r="V5" s="12">
        <v>0</v>
      </c>
      <c r="W5" s="5"/>
      <c r="X5" s="5"/>
      <c r="Y5" s="5"/>
      <c r="Z5" s="74" t="s">
        <v>74</v>
      </c>
    </row>
    <row r="6" spans="1:27" s="9" customFormat="1" ht="38.25">
      <c r="A6" s="73">
        <v>5</v>
      </c>
      <c r="B6" s="7" t="s">
        <v>104</v>
      </c>
      <c r="C6" s="17" t="s">
        <v>67</v>
      </c>
      <c r="D6" s="17" t="s">
        <v>54</v>
      </c>
      <c r="E6" s="5" t="s">
        <v>55</v>
      </c>
      <c r="F6" s="5" t="s">
        <v>56</v>
      </c>
      <c r="G6" s="5" t="s">
        <v>55</v>
      </c>
      <c r="H6" s="5" t="s">
        <v>55</v>
      </c>
      <c r="I6" s="5" t="s">
        <v>75</v>
      </c>
      <c r="J6" s="5" t="s">
        <v>57</v>
      </c>
      <c r="K6" s="6" t="s">
        <v>47</v>
      </c>
      <c r="L6" s="7" t="s">
        <v>68</v>
      </c>
      <c r="M6" s="37" t="s">
        <v>31</v>
      </c>
      <c r="N6" s="5" t="s">
        <v>66</v>
      </c>
      <c r="O6" s="42">
        <v>36</v>
      </c>
      <c r="P6" s="37" t="s">
        <v>63</v>
      </c>
      <c r="Q6" s="8">
        <v>34000</v>
      </c>
      <c r="R6" s="8">
        <v>58000</v>
      </c>
      <c r="S6" s="8">
        <v>58000</v>
      </c>
      <c r="T6" s="8">
        <f t="shared" si="0"/>
        <v>150000</v>
      </c>
      <c r="U6" s="12">
        <v>0</v>
      </c>
      <c r="V6" s="12">
        <v>0</v>
      </c>
      <c r="W6" s="5"/>
      <c r="X6" s="5"/>
      <c r="Y6" s="5"/>
      <c r="Z6" s="74" t="s">
        <v>74</v>
      </c>
    </row>
    <row r="7" spans="1:27" s="14" customFormat="1" ht="25.5">
      <c r="A7" s="73">
        <v>6</v>
      </c>
      <c r="B7" s="7" t="s">
        <v>104</v>
      </c>
      <c r="C7" s="18" t="s">
        <v>61</v>
      </c>
      <c r="D7" s="18" t="s">
        <v>54</v>
      </c>
      <c r="E7" s="10" t="s">
        <v>55</v>
      </c>
      <c r="F7" s="10" t="s">
        <v>56</v>
      </c>
      <c r="G7" s="5" t="s">
        <v>55</v>
      </c>
      <c r="H7" s="5" t="s">
        <v>55</v>
      </c>
      <c r="I7" s="5" t="s">
        <v>75</v>
      </c>
      <c r="J7" s="10" t="s">
        <v>57</v>
      </c>
      <c r="K7" s="10" t="s">
        <v>42</v>
      </c>
      <c r="L7" s="11" t="s">
        <v>69</v>
      </c>
      <c r="M7" s="38" t="s">
        <v>31</v>
      </c>
      <c r="N7" s="10" t="s">
        <v>70</v>
      </c>
      <c r="O7" s="41">
        <v>36</v>
      </c>
      <c r="P7" s="37" t="s">
        <v>56</v>
      </c>
      <c r="Q7" s="12">
        <v>1050000</v>
      </c>
      <c r="R7" s="12">
        <v>2050000</v>
      </c>
      <c r="S7" s="12">
        <v>1800000</v>
      </c>
      <c r="T7" s="12">
        <f t="shared" si="0"/>
        <v>4900000</v>
      </c>
      <c r="U7" s="12">
        <v>0</v>
      </c>
      <c r="V7" s="12">
        <v>0</v>
      </c>
      <c r="W7" s="5"/>
      <c r="X7" s="10"/>
      <c r="Y7" s="10"/>
      <c r="Z7" s="74" t="s">
        <v>74</v>
      </c>
    </row>
    <row r="8" spans="1:27" s="9" customFormat="1" ht="39">
      <c r="A8" s="73">
        <v>7</v>
      </c>
      <c r="B8" s="11" t="s">
        <v>105</v>
      </c>
      <c r="C8" s="24" t="s">
        <v>54</v>
      </c>
      <c r="D8" s="24" t="s">
        <v>54</v>
      </c>
      <c r="E8" s="11" t="s">
        <v>55</v>
      </c>
      <c r="F8" s="11" t="s">
        <v>56</v>
      </c>
      <c r="G8" s="10" t="s">
        <v>55</v>
      </c>
      <c r="H8" s="11" t="s">
        <v>56</v>
      </c>
      <c r="I8" s="11" t="s">
        <v>75</v>
      </c>
      <c r="J8" s="10" t="s">
        <v>28</v>
      </c>
      <c r="K8" s="11" t="s">
        <v>45</v>
      </c>
      <c r="L8" s="11" t="s">
        <v>76</v>
      </c>
      <c r="M8" s="39" t="s">
        <v>30</v>
      </c>
      <c r="N8" s="11" t="s">
        <v>77</v>
      </c>
      <c r="O8" s="39">
        <v>36</v>
      </c>
      <c r="P8" s="37" t="s">
        <v>56</v>
      </c>
      <c r="Q8" s="12">
        <v>10000</v>
      </c>
      <c r="R8" s="12">
        <v>2791021.7182219997</v>
      </c>
      <c r="S8" s="12">
        <v>5355308.3864439996</v>
      </c>
      <c r="T8" s="12">
        <f>S8+R8+Q8</f>
        <v>8156330.1046659993</v>
      </c>
      <c r="U8" s="12">
        <v>0</v>
      </c>
      <c r="V8" s="12">
        <v>0</v>
      </c>
      <c r="W8" s="11"/>
      <c r="X8" s="11"/>
      <c r="Y8" s="11"/>
      <c r="Z8" s="75" t="s">
        <v>74</v>
      </c>
      <c r="AA8" s="15"/>
    </row>
    <row r="9" spans="1:27" s="9" customFormat="1" ht="64.5">
      <c r="A9" s="73">
        <v>8</v>
      </c>
      <c r="B9" s="11" t="s">
        <v>105</v>
      </c>
      <c r="C9" s="24" t="s">
        <v>54</v>
      </c>
      <c r="D9" s="24" t="s">
        <v>54</v>
      </c>
      <c r="E9" s="11" t="s">
        <v>55</v>
      </c>
      <c r="F9" s="11" t="s">
        <v>56</v>
      </c>
      <c r="G9" s="10" t="s">
        <v>55</v>
      </c>
      <c r="H9" s="11" t="s">
        <v>56</v>
      </c>
      <c r="I9" s="11" t="s">
        <v>75</v>
      </c>
      <c r="J9" s="10" t="s">
        <v>28</v>
      </c>
      <c r="K9" s="11" t="s">
        <v>45</v>
      </c>
      <c r="L9" s="11" t="s">
        <v>78</v>
      </c>
      <c r="M9" s="39" t="s">
        <v>30</v>
      </c>
      <c r="N9" s="11" t="s">
        <v>77</v>
      </c>
      <c r="O9" s="39">
        <v>36</v>
      </c>
      <c r="P9" s="37" t="s">
        <v>56</v>
      </c>
      <c r="Q9" s="12">
        <v>208723.50839999999</v>
      </c>
      <c r="R9" s="12">
        <v>510472.19999999995</v>
      </c>
      <c r="S9" s="12">
        <v>472593.80000000005</v>
      </c>
      <c r="T9" s="12">
        <f>S9+R9+Q9</f>
        <v>1191789.5083999999</v>
      </c>
      <c r="U9" s="12">
        <v>0</v>
      </c>
      <c r="V9" s="12">
        <v>0</v>
      </c>
      <c r="W9" s="11"/>
      <c r="X9" s="11"/>
      <c r="Y9" s="11"/>
      <c r="Z9" s="75" t="s">
        <v>74</v>
      </c>
      <c r="AA9" s="15"/>
    </row>
    <row r="10" spans="1:27" s="9" customFormat="1" ht="64.5">
      <c r="A10" s="73">
        <v>9</v>
      </c>
      <c r="B10" s="11" t="s">
        <v>106</v>
      </c>
      <c r="C10" s="24" t="s">
        <v>67</v>
      </c>
      <c r="D10" s="24" t="s">
        <v>54</v>
      </c>
      <c r="E10" s="11" t="s">
        <v>55</v>
      </c>
      <c r="F10" s="11" t="s">
        <v>56</v>
      </c>
      <c r="G10" s="10" t="s">
        <v>55</v>
      </c>
      <c r="H10" s="10" t="s">
        <v>56</v>
      </c>
      <c r="I10" s="11" t="s">
        <v>75</v>
      </c>
      <c r="J10" s="11" t="s">
        <v>28</v>
      </c>
      <c r="K10" s="11" t="s">
        <v>46</v>
      </c>
      <c r="L10" s="11" t="s">
        <v>79</v>
      </c>
      <c r="M10" s="39" t="s">
        <v>31</v>
      </c>
      <c r="N10" s="11" t="s">
        <v>84</v>
      </c>
      <c r="O10" s="39">
        <v>12</v>
      </c>
      <c r="P10" s="37" t="s">
        <v>56</v>
      </c>
      <c r="Q10" s="25">
        <v>82000</v>
      </c>
      <c r="R10" s="26">
        <v>0</v>
      </c>
      <c r="S10" s="26">
        <v>0</v>
      </c>
      <c r="T10" s="25">
        <f>SUM(Q10:S10)</f>
        <v>82000</v>
      </c>
      <c r="U10" s="12">
        <v>0</v>
      </c>
      <c r="V10" s="12">
        <v>0</v>
      </c>
      <c r="W10" s="10"/>
      <c r="X10" s="10"/>
      <c r="Y10" s="10"/>
      <c r="Z10" s="75" t="s">
        <v>74</v>
      </c>
    </row>
    <row r="11" spans="1:27" s="9" customFormat="1" ht="77.25">
      <c r="A11" s="73">
        <v>10</v>
      </c>
      <c r="B11" s="11" t="s">
        <v>106</v>
      </c>
      <c r="C11" s="24" t="s">
        <v>60</v>
      </c>
      <c r="D11" s="24" t="s">
        <v>67</v>
      </c>
      <c r="E11" s="11" t="s">
        <v>80</v>
      </c>
      <c r="F11" s="11" t="s">
        <v>56</v>
      </c>
      <c r="G11" s="10" t="s">
        <v>55</v>
      </c>
      <c r="H11" s="10" t="s">
        <v>56</v>
      </c>
      <c r="I11" s="11" t="s">
        <v>75</v>
      </c>
      <c r="J11" s="11" t="s">
        <v>28</v>
      </c>
      <c r="K11" s="11" t="s">
        <v>46</v>
      </c>
      <c r="L11" s="11" t="s">
        <v>81</v>
      </c>
      <c r="M11" s="39" t="s">
        <v>30</v>
      </c>
      <c r="N11" s="11" t="s">
        <v>84</v>
      </c>
      <c r="O11" s="39">
        <v>36</v>
      </c>
      <c r="P11" s="37" t="s">
        <v>63</v>
      </c>
      <c r="Q11" s="25">
        <v>1108000</v>
      </c>
      <c r="R11" s="25">
        <v>456160</v>
      </c>
      <c r="S11" s="25">
        <v>456160</v>
      </c>
      <c r="T11" s="25">
        <f>SUM(Q11:S11)</f>
        <v>2020320</v>
      </c>
      <c r="U11" s="12">
        <v>0</v>
      </c>
      <c r="V11" s="12">
        <v>0</v>
      </c>
      <c r="W11" s="10"/>
      <c r="X11" s="10"/>
      <c r="Y11" s="10"/>
      <c r="Z11" s="75" t="s">
        <v>110</v>
      </c>
    </row>
    <row r="12" spans="1:27" s="9" customFormat="1" ht="39">
      <c r="A12" s="73">
        <v>11</v>
      </c>
      <c r="B12" s="11" t="s">
        <v>106</v>
      </c>
      <c r="C12" s="24" t="s">
        <v>60</v>
      </c>
      <c r="D12" s="24" t="s">
        <v>54</v>
      </c>
      <c r="E12" s="11"/>
      <c r="F12" s="11" t="s">
        <v>56</v>
      </c>
      <c r="G12" s="10" t="s">
        <v>55</v>
      </c>
      <c r="H12" s="10" t="s">
        <v>56</v>
      </c>
      <c r="I12" s="11" t="s">
        <v>75</v>
      </c>
      <c r="J12" s="11" t="s">
        <v>28</v>
      </c>
      <c r="K12" s="11" t="s">
        <v>46</v>
      </c>
      <c r="L12" s="11" t="s">
        <v>82</v>
      </c>
      <c r="M12" s="39" t="s">
        <v>30</v>
      </c>
      <c r="N12" s="11" t="s">
        <v>84</v>
      </c>
      <c r="O12" s="39">
        <v>12</v>
      </c>
      <c r="P12" s="37" t="s">
        <v>56</v>
      </c>
      <c r="Q12" s="25">
        <v>98300</v>
      </c>
      <c r="R12" s="26">
        <v>0</v>
      </c>
      <c r="S12" s="26">
        <v>0</v>
      </c>
      <c r="T12" s="25">
        <f>SUM(Q12:S12)</f>
        <v>98300</v>
      </c>
      <c r="U12" s="12">
        <v>0</v>
      </c>
      <c r="V12" s="12">
        <v>0</v>
      </c>
      <c r="W12" s="10"/>
      <c r="X12" s="10"/>
      <c r="Y12" s="10"/>
      <c r="Z12" s="75" t="s">
        <v>99</v>
      </c>
    </row>
    <row r="13" spans="1:27" s="9" customFormat="1" ht="39">
      <c r="A13" s="73">
        <v>12</v>
      </c>
      <c r="B13" s="11" t="s">
        <v>106</v>
      </c>
      <c r="C13" s="24" t="s">
        <v>67</v>
      </c>
      <c r="D13" s="24" t="s">
        <v>54</v>
      </c>
      <c r="E13" s="11" t="s">
        <v>55</v>
      </c>
      <c r="F13" s="11" t="s">
        <v>26</v>
      </c>
      <c r="G13" s="10" t="s">
        <v>55</v>
      </c>
      <c r="H13" s="10" t="s">
        <v>56</v>
      </c>
      <c r="I13" s="11" t="s">
        <v>75</v>
      </c>
      <c r="J13" s="11" t="s">
        <v>28</v>
      </c>
      <c r="K13" s="11" t="s">
        <v>43</v>
      </c>
      <c r="L13" s="11" t="s">
        <v>83</v>
      </c>
      <c r="M13" s="39" t="s">
        <v>31</v>
      </c>
      <c r="N13" s="11" t="s">
        <v>84</v>
      </c>
      <c r="O13" s="39">
        <v>24</v>
      </c>
      <c r="P13" s="37" t="s">
        <v>56</v>
      </c>
      <c r="Q13" s="25">
        <v>286683</v>
      </c>
      <c r="R13" s="25">
        <v>70290</v>
      </c>
      <c r="S13" s="25">
        <v>0</v>
      </c>
      <c r="T13" s="25">
        <v>356973</v>
      </c>
      <c r="U13" s="12">
        <v>0</v>
      </c>
      <c r="V13" s="12">
        <v>0</v>
      </c>
      <c r="W13" s="10"/>
      <c r="X13" s="10"/>
      <c r="Y13" s="10"/>
      <c r="Z13" s="75" t="s">
        <v>74</v>
      </c>
    </row>
    <row r="14" spans="1:27" s="9" customFormat="1" ht="39">
      <c r="A14" s="73">
        <v>13</v>
      </c>
      <c r="B14" s="11" t="s">
        <v>106</v>
      </c>
      <c r="C14" s="24" t="s">
        <v>67</v>
      </c>
      <c r="D14" s="24" t="s">
        <v>54</v>
      </c>
      <c r="E14" s="11" t="s">
        <v>55</v>
      </c>
      <c r="F14" s="11" t="s">
        <v>26</v>
      </c>
      <c r="G14" s="10" t="s">
        <v>55</v>
      </c>
      <c r="H14" s="10" t="s">
        <v>56</v>
      </c>
      <c r="I14" s="11" t="s">
        <v>75</v>
      </c>
      <c r="J14" s="11" t="s">
        <v>28</v>
      </c>
      <c r="K14" s="11" t="s">
        <v>43</v>
      </c>
      <c r="L14" s="11" t="s">
        <v>85</v>
      </c>
      <c r="M14" s="39" t="s">
        <v>31</v>
      </c>
      <c r="N14" s="11" t="s">
        <v>84</v>
      </c>
      <c r="O14" s="39">
        <v>24</v>
      </c>
      <c r="P14" s="37" t="s">
        <v>56</v>
      </c>
      <c r="Q14" s="25">
        <v>124949.18</v>
      </c>
      <c r="R14" s="25">
        <v>125145</v>
      </c>
      <c r="S14" s="25">
        <v>0</v>
      </c>
      <c r="T14" s="25">
        <v>250094.18</v>
      </c>
      <c r="U14" s="12">
        <v>0</v>
      </c>
      <c r="V14" s="12">
        <v>0</v>
      </c>
      <c r="W14" s="10"/>
      <c r="X14" s="10"/>
      <c r="Y14" s="10"/>
      <c r="Z14" s="75" t="s">
        <v>74</v>
      </c>
    </row>
    <row r="15" spans="1:27" s="9" customFormat="1" ht="26.25">
      <c r="A15" s="73">
        <v>14</v>
      </c>
      <c r="B15" s="11" t="s">
        <v>106</v>
      </c>
      <c r="C15" s="24" t="s">
        <v>67</v>
      </c>
      <c r="D15" s="24" t="s">
        <v>54</v>
      </c>
      <c r="E15" s="11" t="s">
        <v>86</v>
      </c>
      <c r="F15" s="11" t="s">
        <v>26</v>
      </c>
      <c r="G15" s="10" t="s">
        <v>55</v>
      </c>
      <c r="H15" s="10" t="s">
        <v>56</v>
      </c>
      <c r="I15" s="11" t="s">
        <v>75</v>
      </c>
      <c r="J15" s="11" t="s">
        <v>28</v>
      </c>
      <c r="K15" s="11" t="s">
        <v>43</v>
      </c>
      <c r="L15" s="11" t="s">
        <v>87</v>
      </c>
      <c r="M15" s="39" t="s">
        <v>31</v>
      </c>
      <c r="N15" s="11" t="s">
        <v>84</v>
      </c>
      <c r="O15" s="39">
        <v>30</v>
      </c>
      <c r="P15" s="37" t="s">
        <v>56</v>
      </c>
      <c r="Q15" s="25">
        <v>683617.3</v>
      </c>
      <c r="R15" s="25">
        <v>1439393.68</v>
      </c>
      <c r="S15" s="25">
        <v>145207.66</v>
      </c>
      <c r="T15" s="25">
        <v>2268218.64</v>
      </c>
      <c r="U15" s="12">
        <v>0</v>
      </c>
      <c r="V15" s="12">
        <v>0</v>
      </c>
      <c r="W15" s="10"/>
      <c r="X15" s="10"/>
      <c r="Y15" s="10"/>
      <c r="Z15" s="75" t="s">
        <v>74</v>
      </c>
    </row>
    <row r="16" spans="1:27" s="9" customFormat="1" ht="26.25">
      <c r="A16" s="73">
        <v>15</v>
      </c>
      <c r="B16" s="11" t="s">
        <v>106</v>
      </c>
      <c r="C16" s="24" t="s">
        <v>67</v>
      </c>
      <c r="D16" s="24" t="s">
        <v>54</v>
      </c>
      <c r="E16" s="11" t="s">
        <v>55</v>
      </c>
      <c r="F16" s="11" t="s">
        <v>26</v>
      </c>
      <c r="G16" s="10" t="s">
        <v>55</v>
      </c>
      <c r="H16" s="10" t="s">
        <v>56</v>
      </c>
      <c r="I16" s="11" t="s">
        <v>75</v>
      </c>
      <c r="J16" s="11" t="s">
        <v>28</v>
      </c>
      <c r="K16" s="11" t="s">
        <v>43</v>
      </c>
      <c r="L16" s="11" t="s">
        <v>88</v>
      </c>
      <c r="M16" s="39" t="s">
        <v>31</v>
      </c>
      <c r="N16" s="11" t="s">
        <v>84</v>
      </c>
      <c r="O16" s="39">
        <v>12</v>
      </c>
      <c r="P16" s="37" t="s">
        <v>56</v>
      </c>
      <c r="Q16" s="25">
        <v>110000</v>
      </c>
      <c r="R16" s="25"/>
      <c r="S16" s="25"/>
      <c r="T16" s="25">
        <v>110000</v>
      </c>
      <c r="U16" s="12">
        <v>0</v>
      </c>
      <c r="V16" s="12">
        <v>0</v>
      </c>
      <c r="W16" s="10"/>
      <c r="X16" s="10"/>
      <c r="Y16" s="10"/>
      <c r="Z16" s="75" t="s">
        <v>74</v>
      </c>
    </row>
    <row r="17" spans="1:33" s="9" customFormat="1" ht="64.5">
      <c r="A17" s="73">
        <v>16</v>
      </c>
      <c r="B17" s="11" t="s">
        <v>106</v>
      </c>
      <c r="C17" s="24" t="s">
        <v>54</v>
      </c>
      <c r="D17" s="24" t="s">
        <v>54</v>
      </c>
      <c r="E17" s="11" t="s">
        <v>89</v>
      </c>
      <c r="F17" s="11" t="s">
        <v>56</v>
      </c>
      <c r="G17" s="10" t="s">
        <v>55</v>
      </c>
      <c r="H17" s="10" t="s">
        <v>56</v>
      </c>
      <c r="I17" s="11" t="s">
        <v>75</v>
      </c>
      <c r="J17" s="11" t="s">
        <v>57</v>
      </c>
      <c r="K17" s="11" t="s">
        <v>90</v>
      </c>
      <c r="L17" s="11" t="s">
        <v>91</v>
      </c>
      <c r="M17" s="39" t="s">
        <v>32</v>
      </c>
      <c r="N17" s="11" t="s">
        <v>84</v>
      </c>
      <c r="O17" s="39">
        <v>24</v>
      </c>
      <c r="P17" s="37" t="s">
        <v>63</v>
      </c>
      <c r="Q17" s="25">
        <v>2332919.7799999998</v>
      </c>
      <c r="R17" s="25">
        <v>215533.34</v>
      </c>
      <c r="S17" s="26">
        <v>0</v>
      </c>
      <c r="T17" s="25">
        <v>2548453.12</v>
      </c>
      <c r="U17" s="12">
        <v>0</v>
      </c>
      <c r="V17" s="12">
        <v>0</v>
      </c>
      <c r="W17" s="10"/>
      <c r="X17" s="10"/>
      <c r="Y17" s="10"/>
      <c r="Z17" s="75" t="s">
        <v>74</v>
      </c>
    </row>
    <row r="18" spans="1:33" s="9" customFormat="1" ht="64.5">
      <c r="A18" s="73">
        <v>17</v>
      </c>
      <c r="B18" s="11" t="s">
        <v>106</v>
      </c>
      <c r="C18" s="24" t="s">
        <v>54</v>
      </c>
      <c r="D18" s="24" t="s">
        <v>54</v>
      </c>
      <c r="E18" s="11"/>
      <c r="F18" s="11" t="s">
        <v>56</v>
      </c>
      <c r="G18" s="10" t="s">
        <v>55</v>
      </c>
      <c r="H18" s="10" t="s">
        <v>56</v>
      </c>
      <c r="I18" s="11" t="s">
        <v>75</v>
      </c>
      <c r="J18" s="11" t="s">
        <v>57</v>
      </c>
      <c r="K18" s="11" t="s">
        <v>45</v>
      </c>
      <c r="L18" s="11" t="s">
        <v>92</v>
      </c>
      <c r="M18" s="39" t="s">
        <v>31</v>
      </c>
      <c r="N18" s="11" t="s">
        <v>84</v>
      </c>
      <c r="O18" s="39">
        <v>12</v>
      </c>
      <c r="P18" s="37" t="s">
        <v>63</v>
      </c>
      <c r="Q18" s="25">
        <v>500000</v>
      </c>
      <c r="R18" s="26">
        <v>0</v>
      </c>
      <c r="S18" s="26">
        <v>0</v>
      </c>
      <c r="T18" s="25">
        <f>SUM(Q18:S18)</f>
        <v>500000</v>
      </c>
      <c r="U18" s="12">
        <v>0</v>
      </c>
      <c r="V18" s="12">
        <v>0</v>
      </c>
      <c r="W18" s="10"/>
      <c r="X18" s="10"/>
      <c r="Y18" s="10"/>
      <c r="Z18" s="75" t="s">
        <v>74</v>
      </c>
    </row>
    <row r="19" spans="1:33" s="9" customFormat="1" ht="39">
      <c r="A19" s="73">
        <v>18</v>
      </c>
      <c r="B19" s="11" t="s">
        <v>106</v>
      </c>
      <c r="C19" s="24" t="s">
        <v>60</v>
      </c>
      <c r="D19" s="24" t="s">
        <v>54</v>
      </c>
      <c r="E19" s="11" t="s">
        <v>55</v>
      </c>
      <c r="F19" s="11" t="s">
        <v>26</v>
      </c>
      <c r="G19" s="10" t="s">
        <v>55</v>
      </c>
      <c r="H19" s="10" t="s">
        <v>56</v>
      </c>
      <c r="I19" s="11" t="s">
        <v>75</v>
      </c>
      <c r="J19" s="11" t="s">
        <v>28</v>
      </c>
      <c r="K19" s="11" t="s">
        <v>45</v>
      </c>
      <c r="L19" s="11" t="s">
        <v>93</v>
      </c>
      <c r="M19" s="39" t="s">
        <v>30</v>
      </c>
      <c r="N19" s="11" t="s">
        <v>84</v>
      </c>
      <c r="O19" s="39">
        <v>12</v>
      </c>
      <c r="P19" s="37" t="s">
        <v>63</v>
      </c>
      <c r="Q19" s="25">
        <v>510000</v>
      </c>
      <c r="R19" s="25">
        <v>0</v>
      </c>
      <c r="S19" s="25">
        <v>0</v>
      </c>
      <c r="T19" s="25">
        <v>510000</v>
      </c>
      <c r="U19" s="12">
        <v>0</v>
      </c>
      <c r="V19" s="12">
        <v>0</v>
      </c>
      <c r="W19" s="10"/>
      <c r="X19" s="10"/>
      <c r="Y19" s="10"/>
      <c r="Z19" s="75" t="s">
        <v>74</v>
      </c>
    </row>
    <row r="20" spans="1:33" s="9" customFormat="1" ht="39">
      <c r="A20" s="73">
        <v>19</v>
      </c>
      <c r="B20" s="11" t="s">
        <v>106</v>
      </c>
      <c r="C20" s="24" t="s">
        <v>60</v>
      </c>
      <c r="D20" s="24" t="s">
        <v>94</v>
      </c>
      <c r="E20" s="11" t="s">
        <v>55</v>
      </c>
      <c r="F20" s="11" t="s">
        <v>26</v>
      </c>
      <c r="G20" s="10" t="s">
        <v>55</v>
      </c>
      <c r="H20" s="10" t="s">
        <v>56</v>
      </c>
      <c r="I20" s="11" t="s">
        <v>75</v>
      </c>
      <c r="J20" s="11" t="s">
        <v>28</v>
      </c>
      <c r="K20" s="11" t="s">
        <v>45</v>
      </c>
      <c r="L20" s="11" t="s">
        <v>93</v>
      </c>
      <c r="M20" s="39" t="s">
        <v>30</v>
      </c>
      <c r="N20" s="11" t="s">
        <v>84</v>
      </c>
      <c r="O20" s="39">
        <v>24</v>
      </c>
      <c r="P20" s="37" t="s">
        <v>63</v>
      </c>
      <c r="Q20" s="25">
        <v>0</v>
      </c>
      <c r="R20" s="25">
        <v>181000</v>
      </c>
      <c r="S20" s="25">
        <v>174000</v>
      </c>
      <c r="T20" s="25">
        <v>355000</v>
      </c>
      <c r="U20" s="12">
        <v>0</v>
      </c>
      <c r="V20" s="12">
        <v>0</v>
      </c>
      <c r="W20" s="10"/>
      <c r="X20" s="10"/>
      <c r="Y20" s="10"/>
      <c r="Z20" s="75" t="s">
        <v>74</v>
      </c>
    </row>
    <row r="21" spans="1:33" s="9" customFormat="1" ht="39">
      <c r="A21" s="73">
        <v>20</v>
      </c>
      <c r="B21" s="11" t="s">
        <v>106</v>
      </c>
      <c r="C21" s="24" t="s">
        <v>60</v>
      </c>
      <c r="D21" s="24" t="s">
        <v>54</v>
      </c>
      <c r="E21" s="11" t="s">
        <v>55</v>
      </c>
      <c r="F21" s="11" t="s">
        <v>26</v>
      </c>
      <c r="G21" s="10" t="s">
        <v>55</v>
      </c>
      <c r="H21" s="10" t="s">
        <v>56</v>
      </c>
      <c r="I21" s="11" t="s">
        <v>75</v>
      </c>
      <c r="J21" s="11" t="s">
        <v>28</v>
      </c>
      <c r="K21" s="11" t="s">
        <v>45</v>
      </c>
      <c r="L21" s="11" t="s">
        <v>95</v>
      </c>
      <c r="M21" s="39" t="s">
        <v>30</v>
      </c>
      <c r="N21" s="11" t="s">
        <v>84</v>
      </c>
      <c r="O21" s="39">
        <v>36</v>
      </c>
      <c r="P21" s="37" t="s">
        <v>56</v>
      </c>
      <c r="Q21" s="25">
        <v>64000</v>
      </c>
      <c r="R21" s="25">
        <v>48000</v>
      </c>
      <c r="S21" s="25">
        <v>48000</v>
      </c>
      <c r="T21" s="25">
        <v>160000</v>
      </c>
      <c r="U21" s="12">
        <v>0</v>
      </c>
      <c r="V21" s="12">
        <v>0</v>
      </c>
      <c r="W21" s="10"/>
      <c r="X21" s="10"/>
      <c r="Y21" s="10"/>
      <c r="Z21" s="75" t="s">
        <v>74</v>
      </c>
    </row>
    <row r="22" spans="1:33" s="9" customFormat="1" ht="39">
      <c r="A22" s="73">
        <v>21</v>
      </c>
      <c r="B22" s="11" t="s">
        <v>106</v>
      </c>
      <c r="C22" s="24" t="s">
        <v>60</v>
      </c>
      <c r="D22" s="24" t="s">
        <v>54</v>
      </c>
      <c r="E22" s="11" t="s">
        <v>55</v>
      </c>
      <c r="F22" s="11" t="s">
        <v>26</v>
      </c>
      <c r="G22" s="10" t="s">
        <v>55</v>
      </c>
      <c r="H22" s="10" t="s">
        <v>56</v>
      </c>
      <c r="I22" s="11" t="s">
        <v>75</v>
      </c>
      <c r="J22" s="11" t="s">
        <v>28</v>
      </c>
      <c r="K22" s="11" t="s">
        <v>45</v>
      </c>
      <c r="L22" s="11" t="s">
        <v>96</v>
      </c>
      <c r="M22" s="39" t="s">
        <v>32</v>
      </c>
      <c r="N22" s="11" t="s">
        <v>84</v>
      </c>
      <c r="O22" s="39">
        <v>36</v>
      </c>
      <c r="P22" s="37" t="s">
        <v>56</v>
      </c>
      <c r="Q22" s="25">
        <v>145000</v>
      </c>
      <c r="R22" s="25">
        <v>145000</v>
      </c>
      <c r="S22" s="25">
        <v>96000</v>
      </c>
      <c r="T22" s="25">
        <v>386000</v>
      </c>
      <c r="U22" s="12">
        <v>0</v>
      </c>
      <c r="V22" s="12">
        <v>0</v>
      </c>
      <c r="W22" s="10"/>
      <c r="X22" s="10"/>
      <c r="Y22" s="10"/>
      <c r="Z22" s="75" t="s">
        <v>74</v>
      </c>
    </row>
    <row r="23" spans="1:33" s="9" customFormat="1" ht="38.25">
      <c r="A23" s="73">
        <v>22</v>
      </c>
      <c r="B23" s="11" t="s">
        <v>106</v>
      </c>
      <c r="C23" s="24" t="s">
        <v>60</v>
      </c>
      <c r="D23" s="24" t="s">
        <v>54</v>
      </c>
      <c r="E23" s="11" t="s">
        <v>97</v>
      </c>
      <c r="F23" s="11" t="s">
        <v>56</v>
      </c>
      <c r="G23" s="10" t="s">
        <v>55</v>
      </c>
      <c r="H23" s="11" t="s">
        <v>63</v>
      </c>
      <c r="I23" s="11" t="s">
        <v>75</v>
      </c>
      <c r="J23" s="11" t="s">
        <v>28</v>
      </c>
      <c r="K23" s="11" t="s">
        <v>45</v>
      </c>
      <c r="L23" s="11" t="s">
        <v>98</v>
      </c>
      <c r="M23" s="39" t="s">
        <v>30</v>
      </c>
      <c r="N23" s="11" t="s">
        <v>84</v>
      </c>
      <c r="O23" s="39" t="s">
        <v>102</v>
      </c>
      <c r="P23" s="37" t="s">
        <v>56</v>
      </c>
      <c r="Q23" s="27">
        <v>891033.73770491802</v>
      </c>
      <c r="R23" s="27">
        <v>194382</v>
      </c>
      <c r="S23" s="26">
        <v>0</v>
      </c>
      <c r="T23" s="27">
        <v>1085415.737704918</v>
      </c>
      <c r="U23" s="12">
        <v>0</v>
      </c>
      <c r="V23" s="12">
        <v>0</v>
      </c>
      <c r="W23" s="10"/>
      <c r="X23" s="10"/>
      <c r="Y23" s="10"/>
      <c r="Z23" s="75" t="s">
        <v>74</v>
      </c>
    </row>
    <row r="24" spans="1:33" s="9" customFormat="1" ht="39">
      <c r="A24" s="73">
        <v>23</v>
      </c>
      <c r="B24" s="11" t="s">
        <v>107</v>
      </c>
      <c r="C24" s="24" t="s">
        <v>54</v>
      </c>
      <c r="D24" s="24" t="s">
        <v>54</v>
      </c>
      <c r="E24" s="11" t="s">
        <v>55</v>
      </c>
      <c r="F24" s="11" t="s">
        <v>56</v>
      </c>
      <c r="G24" s="11" t="s">
        <v>55</v>
      </c>
      <c r="H24" s="11" t="s">
        <v>56</v>
      </c>
      <c r="I24" s="11" t="s">
        <v>75</v>
      </c>
      <c r="J24" s="11" t="s">
        <v>28</v>
      </c>
      <c r="K24" s="11" t="s">
        <v>45</v>
      </c>
      <c r="L24" s="11" t="s">
        <v>100</v>
      </c>
      <c r="M24" s="39" t="s">
        <v>30</v>
      </c>
      <c r="N24" s="11" t="s">
        <v>101</v>
      </c>
      <c r="O24" s="39">
        <v>24</v>
      </c>
      <c r="P24" s="37" t="s">
        <v>56</v>
      </c>
      <c r="Q24" s="28">
        <v>500000</v>
      </c>
      <c r="R24" s="28">
        <v>1210000</v>
      </c>
      <c r="S24" s="28">
        <v>1250000</v>
      </c>
      <c r="T24" s="28">
        <f>SUM(Q24:S24)</f>
        <v>2960000</v>
      </c>
      <c r="U24" s="12">
        <v>0</v>
      </c>
      <c r="V24" s="12">
        <v>0</v>
      </c>
      <c r="W24" s="10"/>
      <c r="X24" s="10"/>
      <c r="Y24" s="29"/>
      <c r="Z24" s="75" t="s">
        <v>74</v>
      </c>
    </row>
    <row r="25" spans="1:33" s="9" customFormat="1" ht="51.75">
      <c r="A25" s="73">
        <v>24</v>
      </c>
      <c r="B25" s="11" t="s">
        <v>107</v>
      </c>
      <c r="C25" s="24" t="s">
        <v>54</v>
      </c>
      <c r="D25" s="24" t="s">
        <v>67</v>
      </c>
      <c r="E25" s="11" t="s">
        <v>55</v>
      </c>
      <c r="F25" s="11" t="s">
        <v>56</v>
      </c>
      <c r="G25" s="11" t="s">
        <v>55</v>
      </c>
      <c r="H25" s="11" t="s">
        <v>56</v>
      </c>
      <c r="I25" s="11" t="s">
        <v>75</v>
      </c>
      <c r="J25" s="11" t="s">
        <v>28</v>
      </c>
      <c r="K25" s="11" t="s">
        <v>45</v>
      </c>
      <c r="L25" s="11" t="s">
        <v>100</v>
      </c>
      <c r="M25" s="39" t="s">
        <v>30</v>
      </c>
      <c r="N25" s="11" t="s">
        <v>101</v>
      </c>
      <c r="O25" s="39">
        <v>24</v>
      </c>
      <c r="P25" s="37" t="s">
        <v>56</v>
      </c>
      <c r="Q25" s="28">
        <v>1383158.23</v>
      </c>
      <c r="R25" s="28">
        <v>1210000</v>
      </c>
      <c r="S25" s="28">
        <v>0</v>
      </c>
      <c r="T25" s="28">
        <f>SUM(Q25:S25)</f>
        <v>2593158.23</v>
      </c>
      <c r="U25" s="12">
        <v>0</v>
      </c>
      <c r="V25" s="12">
        <v>0</v>
      </c>
      <c r="W25" s="10"/>
      <c r="X25" s="10"/>
      <c r="Y25" s="29"/>
      <c r="Z25" s="75" t="s">
        <v>103</v>
      </c>
    </row>
    <row r="26" spans="1:33" ht="51.75">
      <c r="A26" s="73">
        <v>25</v>
      </c>
      <c r="B26" s="31" t="s">
        <v>105</v>
      </c>
      <c r="C26" s="24"/>
      <c r="D26" s="24" t="s">
        <v>54</v>
      </c>
      <c r="E26" s="11" t="s">
        <v>55</v>
      </c>
      <c r="F26" s="11" t="s">
        <v>56</v>
      </c>
      <c r="G26" s="11" t="s">
        <v>55</v>
      </c>
      <c r="H26" s="11" t="s">
        <v>56</v>
      </c>
      <c r="I26" s="11" t="s">
        <v>75</v>
      </c>
      <c r="J26" s="11" t="s">
        <v>28</v>
      </c>
      <c r="K26" s="32" t="s">
        <v>71</v>
      </c>
      <c r="L26" s="30" t="s">
        <v>72</v>
      </c>
      <c r="M26" s="39" t="s">
        <v>31</v>
      </c>
      <c r="N26" s="11" t="s">
        <v>73</v>
      </c>
      <c r="O26" s="43">
        <v>36</v>
      </c>
      <c r="P26" s="37" t="s">
        <v>56</v>
      </c>
      <c r="Q26" s="12">
        <v>624779</v>
      </c>
      <c r="R26" s="12">
        <v>313371.3</v>
      </c>
      <c r="S26" s="12">
        <v>313371.3</v>
      </c>
      <c r="T26" s="12">
        <f>Q26+R26+S26</f>
        <v>1251521.6000000001</v>
      </c>
      <c r="U26" s="12">
        <v>0</v>
      </c>
      <c r="V26" s="12">
        <v>0</v>
      </c>
      <c r="W26" s="11"/>
      <c r="X26" s="11"/>
      <c r="Y26" s="11"/>
      <c r="Z26" s="75" t="s">
        <v>108</v>
      </c>
      <c r="AA26" s="16"/>
      <c r="AB26" s="16"/>
      <c r="AC26" s="16"/>
      <c r="AD26" s="16"/>
      <c r="AE26" s="16"/>
      <c r="AF26" s="16"/>
      <c r="AG26" s="16"/>
    </row>
    <row r="27" spans="1:33" ht="51.75">
      <c r="A27" s="73">
        <v>26</v>
      </c>
      <c r="B27" s="31" t="s">
        <v>105</v>
      </c>
      <c r="C27" s="24"/>
      <c r="D27" s="24" t="s">
        <v>54</v>
      </c>
      <c r="E27" s="11" t="s">
        <v>55</v>
      </c>
      <c r="F27" s="11" t="s">
        <v>56</v>
      </c>
      <c r="G27" s="11" t="s">
        <v>55</v>
      </c>
      <c r="H27" s="11" t="s">
        <v>56</v>
      </c>
      <c r="I27" s="11" t="s">
        <v>75</v>
      </c>
      <c r="J27" s="11" t="s">
        <v>28</v>
      </c>
      <c r="K27" s="32" t="s">
        <v>71</v>
      </c>
      <c r="L27" s="30" t="s">
        <v>109</v>
      </c>
      <c r="M27" s="39" t="s">
        <v>30</v>
      </c>
      <c r="N27" s="11" t="s">
        <v>73</v>
      </c>
      <c r="O27" s="43">
        <v>36</v>
      </c>
      <c r="P27" s="37" t="s">
        <v>63</v>
      </c>
      <c r="Q27" s="12">
        <v>48000</v>
      </c>
      <c r="R27" s="12">
        <f>2974994.4-1220</f>
        <v>2973774.4</v>
      </c>
      <c r="S27" s="12">
        <f>6925988.8-2440</f>
        <v>6923548.7999999998</v>
      </c>
      <c r="T27" s="12">
        <f>Q27+R27+S27</f>
        <v>9945323.1999999993</v>
      </c>
      <c r="U27" s="12">
        <v>0</v>
      </c>
      <c r="V27" s="12">
        <v>0</v>
      </c>
      <c r="W27" s="11" t="s">
        <v>146</v>
      </c>
      <c r="X27" s="11"/>
      <c r="Y27" s="11"/>
      <c r="Z27" s="75" t="s">
        <v>108</v>
      </c>
      <c r="AA27" s="16"/>
      <c r="AB27" s="16"/>
      <c r="AC27" s="16"/>
      <c r="AD27" s="16"/>
      <c r="AE27" s="16"/>
      <c r="AF27" s="16"/>
      <c r="AG27" s="16"/>
    </row>
    <row r="28" spans="1:33" ht="26.25">
      <c r="A28" s="73">
        <v>27</v>
      </c>
      <c r="B28" s="11" t="s">
        <v>125</v>
      </c>
      <c r="C28" s="10"/>
      <c r="D28" s="10" t="s">
        <v>54</v>
      </c>
      <c r="E28" s="10" t="s">
        <v>55</v>
      </c>
      <c r="F28" s="10" t="s">
        <v>56</v>
      </c>
      <c r="G28" s="10" t="s">
        <v>55</v>
      </c>
      <c r="H28" s="10" t="s">
        <v>56</v>
      </c>
      <c r="I28" s="11" t="s">
        <v>75</v>
      </c>
      <c r="J28" s="10" t="s">
        <v>28</v>
      </c>
      <c r="K28" s="33" t="s">
        <v>71</v>
      </c>
      <c r="L28" s="30" t="s">
        <v>111</v>
      </c>
      <c r="M28" s="38" t="s">
        <v>30</v>
      </c>
      <c r="N28" s="10" t="s">
        <v>73</v>
      </c>
      <c r="O28" s="41">
        <v>24</v>
      </c>
      <c r="P28" s="37" t="s">
        <v>56</v>
      </c>
      <c r="Q28" s="12">
        <v>387824.8</v>
      </c>
      <c r="R28" s="12">
        <v>320000</v>
      </c>
      <c r="S28" s="12">
        <v>120000</v>
      </c>
      <c r="T28" s="12">
        <f t="shared" ref="T28:T40" si="1">Q28+R28+S28</f>
        <v>827824.8</v>
      </c>
      <c r="U28" s="12">
        <v>0</v>
      </c>
      <c r="V28" s="12">
        <v>0</v>
      </c>
      <c r="W28" s="10"/>
      <c r="X28" s="10"/>
      <c r="Y28" s="10"/>
      <c r="Z28" s="76" t="s">
        <v>108</v>
      </c>
      <c r="AA28" s="21"/>
      <c r="AB28" s="21"/>
      <c r="AC28" s="21"/>
    </row>
    <row r="29" spans="1:33" ht="26.25">
      <c r="A29" s="73">
        <v>28</v>
      </c>
      <c r="B29" s="11" t="s">
        <v>125</v>
      </c>
      <c r="C29" s="34" t="s">
        <v>67</v>
      </c>
      <c r="D29" s="34"/>
      <c r="E29" s="10" t="s">
        <v>55</v>
      </c>
      <c r="F29" s="10" t="s">
        <v>56</v>
      </c>
      <c r="G29" s="10" t="s">
        <v>55</v>
      </c>
      <c r="H29" s="10" t="s">
        <v>56</v>
      </c>
      <c r="I29" s="11" t="s">
        <v>75</v>
      </c>
      <c r="J29" s="34" t="s">
        <v>28</v>
      </c>
      <c r="K29" s="33" t="s">
        <v>71</v>
      </c>
      <c r="L29" s="30" t="s">
        <v>112</v>
      </c>
      <c r="M29" s="40" t="s">
        <v>30</v>
      </c>
      <c r="N29" s="34" t="s">
        <v>73</v>
      </c>
      <c r="O29" s="44">
        <v>59</v>
      </c>
      <c r="P29" s="37" t="s">
        <v>63</v>
      </c>
      <c r="Q29" s="12">
        <v>612560.96</v>
      </c>
      <c r="R29" s="12">
        <v>492560.96</v>
      </c>
      <c r="S29" s="12">
        <v>492560.96</v>
      </c>
      <c r="T29" s="12">
        <f t="shared" si="1"/>
        <v>1597682.88</v>
      </c>
      <c r="U29" s="12">
        <v>0</v>
      </c>
      <c r="V29" s="12">
        <v>0</v>
      </c>
      <c r="W29" s="10"/>
      <c r="X29" s="10"/>
      <c r="Y29" s="34"/>
      <c r="Z29" s="76" t="s">
        <v>108</v>
      </c>
    </row>
    <row r="30" spans="1:33" ht="26.25">
      <c r="A30" s="73">
        <v>29</v>
      </c>
      <c r="B30" s="11" t="s">
        <v>125</v>
      </c>
      <c r="C30" s="34"/>
      <c r="D30" s="34" t="s">
        <v>54</v>
      </c>
      <c r="E30" s="10" t="s">
        <v>55</v>
      </c>
      <c r="F30" s="10" t="s">
        <v>56</v>
      </c>
      <c r="G30" s="10" t="s">
        <v>55</v>
      </c>
      <c r="H30" s="10" t="s">
        <v>56</v>
      </c>
      <c r="I30" s="11" t="s">
        <v>75</v>
      </c>
      <c r="J30" s="34" t="s">
        <v>28</v>
      </c>
      <c r="K30" s="33" t="s">
        <v>71</v>
      </c>
      <c r="L30" s="30" t="s">
        <v>113</v>
      </c>
      <c r="M30" s="40" t="s">
        <v>30</v>
      </c>
      <c r="N30" s="34" t="s">
        <v>73</v>
      </c>
      <c r="O30" s="44">
        <v>36</v>
      </c>
      <c r="P30" s="37" t="s">
        <v>63</v>
      </c>
      <c r="Q30" s="12">
        <v>295559</v>
      </c>
      <c r="R30" s="12">
        <v>531081</v>
      </c>
      <c r="S30" s="12">
        <v>384205</v>
      </c>
      <c r="T30" s="12">
        <f t="shared" si="1"/>
        <v>1210845</v>
      </c>
      <c r="U30" s="12">
        <v>0</v>
      </c>
      <c r="V30" s="12">
        <v>0</v>
      </c>
      <c r="W30" s="10"/>
      <c r="X30" s="10"/>
      <c r="Y30" s="34"/>
      <c r="Z30" s="76" t="s">
        <v>108</v>
      </c>
    </row>
    <row r="31" spans="1:33" ht="39">
      <c r="A31" s="73">
        <v>30</v>
      </c>
      <c r="B31" s="11" t="s">
        <v>125</v>
      </c>
      <c r="C31" s="34"/>
      <c r="D31" s="34" t="s">
        <v>54</v>
      </c>
      <c r="E31" s="10" t="s">
        <v>55</v>
      </c>
      <c r="F31" s="10" t="s">
        <v>56</v>
      </c>
      <c r="G31" s="10" t="s">
        <v>55</v>
      </c>
      <c r="H31" s="10" t="s">
        <v>56</v>
      </c>
      <c r="I31" s="11" t="s">
        <v>75</v>
      </c>
      <c r="J31" s="34" t="s">
        <v>28</v>
      </c>
      <c r="K31" s="33" t="s">
        <v>71</v>
      </c>
      <c r="L31" s="30" t="s">
        <v>114</v>
      </c>
      <c r="M31" s="40" t="s">
        <v>30</v>
      </c>
      <c r="N31" s="34" t="s">
        <v>73</v>
      </c>
      <c r="O31" s="44">
        <v>36</v>
      </c>
      <c r="P31" s="37" t="s">
        <v>63</v>
      </c>
      <c r="Q31" s="12">
        <v>0</v>
      </c>
      <c r="R31" s="12">
        <v>1229508.2</v>
      </c>
      <c r="S31" s="12">
        <v>2459016.39</v>
      </c>
      <c r="T31" s="12">
        <f t="shared" si="1"/>
        <v>3688524.59</v>
      </c>
      <c r="U31" s="12">
        <v>0</v>
      </c>
      <c r="V31" s="12">
        <v>0</v>
      </c>
      <c r="W31" s="10"/>
      <c r="X31" s="10"/>
      <c r="Y31" s="34"/>
      <c r="Z31" s="76" t="s">
        <v>108</v>
      </c>
    </row>
    <row r="32" spans="1:33" ht="39">
      <c r="A32" s="73">
        <v>31</v>
      </c>
      <c r="B32" s="11" t="s">
        <v>125</v>
      </c>
      <c r="C32" s="34"/>
      <c r="D32" s="34" t="s">
        <v>54</v>
      </c>
      <c r="E32" s="10" t="s">
        <v>55</v>
      </c>
      <c r="F32" s="10" t="s">
        <v>56</v>
      </c>
      <c r="G32" s="10" t="s">
        <v>55</v>
      </c>
      <c r="H32" s="10" t="s">
        <v>56</v>
      </c>
      <c r="I32" s="11" t="s">
        <v>75</v>
      </c>
      <c r="J32" s="34" t="s">
        <v>28</v>
      </c>
      <c r="K32" s="33" t="s">
        <v>71</v>
      </c>
      <c r="L32" s="30" t="s">
        <v>115</v>
      </c>
      <c r="M32" s="40" t="s">
        <v>30</v>
      </c>
      <c r="N32" s="34" t="s">
        <v>73</v>
      </c>
      <c r="O32" s="44">
        <v>36</v>
      </c>
      <c r="P32" s="37" t="s">
        <v>63</v>
      </c>
      <c r="Q32" s="12">
        <v>237678</v>
      </c>
      <c r="R32" s="12">
        <v>357438</v>
      </c>
      <c r="S32" s="12">
        <v>268443</v>
      </c>
      <c r="T32" s="12">
        <f t="shared" si="1"/>
        <v>863559</v>
      </c>
      <c r="U32" s="12">
        <v>0</v>
      </c>
      <c r="V32" s="12">
        <v>0</v>
      </c>
      <c r="W32" s="10"/>
      <c r="X32" s="10"/>
      <c r="Y32" s="34"/>
      <c r="Z32" s="76" t="s">
        <v>108</v>
      </c>
    </row>
    <row r="33" spans="1:29" ht="26.25">
      <c r="A33" s="73">
        <v>32</v>
      </c>
      <c r="B33" s="11" t="s">
        <v>125</v>
      </c>
      <c r="C33" s="34" t="s">
        <v>67</v>
      </c>
      <c r="D33" s="34"/>
      <c r="E33" s="10" t="s">
        <v>55</v>
      </c>
      <c r="F33" s="10" t="s">
        <v>56</v>
      </c>
      <c r="G33" s="10" t="s">
        <v>55</v>
      </c>
      <c r="H33" s="10" t="s">
        <v>56</v>
      </c>
      <c r="I33" s="11" t="s">
        <v>75</v>
      </c>
      <c r="J33" s="34" t="s">
        <v>28</v>
      </c>
      <c r="K33" s="33" t="s">
        <v>71</v>
      </c>
      <c r="L33" s="30" t="s">
        <v>116</v>
      </c>
      <c r="M33" s="40" t="s">
        <v>30</v>
      </c>
      <c r="N33" s="34" t="s">
        <v>73</v>
      </c>
      <c r="O33" s="44">
        <v>12</v>
      </c>
      <c r="P33" s="37" t="s">
        <v>63</v>
      </c>
      <c r="Q33" s="12">
        <v>333006.42</v>
      </c>
      <c r="R33" s="12">
        <v>0</v>
      </c>
      <c r="S33" s="12">
        <v>0</v>
      </c>
      <c r="T33" s="12">
        <f t="shared" si="1"/>
        <v>333006.42</v>
      </c>
      <c r="U33" s="12">
        <v>0</v>
      </c>
      <c r="V33" s="12">
        <v>0</v>
      </c>
      <c r="W33" s="10"/>
      <c r="X33" s="10"/>
      <c r="Y33" s="34"/>
      <c r="Z33" s="76" t="s">
        <v>108</v>
      </c>
    </row>
    <row r="34" spans="1:29" ht="26.25">
      <c r="A34" s="73">
        <v>33</v>
      </c>
      <c r="B34" s="11" t="s">
        <v>125</v>
      </c>
      <c r="C34" s="34"/>
      <c r="D34" s="34" t="s">
        <v>54</v>
      </c>
      <c r="E34" s="10" t="s">
        <v>55</v>
      </c>
      <c r="F34" s="10" t="s">
        <v>56</v>
      </c>
      <c r="G34" s="10" t="s">
        <v>55</v>
      </c>
      <c r="H34" s="10" t="s">
        <v>56</v>
      </c>
      <c r="I34" s="11" t="s">
        <v>75</v>
      </c>
      <c r="J34" s="34" t="s">
        <v>29</v>
      </c>
      <c r="K34" s="33" t="s">
        <v>37</v>
      </c>
      <c r="L34" s="30" t="s">
        <v>117</v>
      </c>
      <c r="M34" s="40" t="s">
        <v>31</v>
      </c>
      <c r="N34" s="34" t="s">
        <v>73</v>
      </c>
      <c r="O34" s="44">
        <v>36</v>
      </c>
      <c r="P34" s="37" t="s">
        <v>63</v>
      </c>
      <c r="Q34" s="12">
        <v>70000</v>
      </c>
      <c r="R34" s="12">
        <v>70000</v>
      </c>
      <c r="S34" s="12">
        <v>70000</v>
      </c>
      <c r="T34" s="12">
        <f t="shared" si="1"/>
        <v>210000</v>
      </c>
      <c r="U34" s="12">
        <v>0</v>
      </c>
      <c r="V34" s="12">
        <v>0</v>
      </c>
      <c r="W34" s="10"/>
      <c r="X34" s="10"/>
      <c r="Y34" s="34"/>
      <c r="Z34" s="76" t="s">
        <v>108</v>
      </c>
      <c r="AA34" s="21"/>
      <c r="AB34" s="21"/>
      <c r="AC34" s="21"/>
    </row>
    <row r="35" spans="1:29" ht="26.25">
      <c r="A35" s="73">
        <v>34</v>
      </c>
      <c r="B35" s="11" t="s">
        <v>125</v>
      </c>
      <c r="C35" s="34" t="s">
        <v>118</v>
      </c>
      <c r="D35" s="34"/>
      <c r="E35" s="10" t="s">
        <v>55</v>
      </c>
      <c r="F35" s="10" t="s">
        <v>56</v>
      </c>
      <c r="G35" s="10" t="s">
        <v>55</v>
      </c>
      <c r="H35" s="10" t="s">
        <v>56</v>
      </c>
      <c r="I35" s="11" t="s">
        <v>75</v>
      </c>
      <c r="J35" s="34" t="s">
        <v>28</v>
      </c>
      <c r="K35" s="33" t="s">
        <v>71</v>
      </c>
      <c r="L35" s="30" t="s">
        <v>119</v>
      </c>
      <c r="M35" s="40" t="s">
        <v>30</v>
      </c>
      <c r="N35" s="34" t="s">
        <v>73</v>
      </c>
      <c r="O35" s="44">
        <v>12</v>
      </c>
      <c r="P35" s="37" t="s">
        <v>63</v>
      </c>
      <c r="Q35" s="12">
        <v>1086857.1399999999</v>
      </c>
      <c r="R35" s="12">
        <v>0</v>
      </c>
      <c r="S35" s="12">
        <v>0</v>
      </c>
      <c r="T35" s="12">
        <f>Q35+R35+S35</f>
        <v>1086857.1399999999</v>
      </c>
      <c r="U35" s="12">
        <v>0</v>
      </c>
      <c r="V35" s="12">
        <v>0</v>
      </c>
      <c r="W35" s="10"/>
      <c r="X35" s="10"/>
      <c r="Y35" s="34"/>
      <c r="Z35" s="76" t="s">
        <v>108</v>
      </c>
    </row>
    <row r="36" spans="1:29" ht="26.25">
      <c r="A36" s="73">
        <v>35</v>
      </c>
      <c r="B36" s="11" t="s">
        <v>125</v>
      </c>
      <c r="C36" s="34"/>
      <c r="D36" s="34" t="s">
        <v>67</v>
      </c>
      <c r="E36" s="10" t="s">
        <v>55</v>
      </c>
      <c r="F36" s="10" t="s">
        <v>56</v>
      </c>
      <c r="G36" s="10" t="s">
        <v>55</v>
      </c>
      <c r="H36" s="10" t="s">
        <v>56</v>
      </c>
      <c r="I36" s="11" t="s">
        <v>75</v>
      </c>
      <c r="J36" s="34" t="s">
        <v>28</v>
      </c>
      <c r="K36" s="33" t="s">
        <v>71</v>
      </c>
      <c r="L36" s="30" t="s">
        <v>120</v>
      </c>
      <c r="M36" s="40" t="s">
        <v>30</v>
      </c>
      <c r="N36" s="34" t="s">
        <v>73</v>
      </c>
      <c r="O36" s="44">
        <v>36</v>
      </c>
      <c r="P36" s="37" t="s">
        <v>63</v>
      </c>
      <c r="Q36" s="12">
        <v>550000</v>
      </c>
      <c r="R36" s="12">
        <v>440000</v>
      </c>
      <c r="S36" s="12">
        <v>244061.33</v>
      </c>
      <c r="T36" s="12">
        <f t="shared" si="1"/>
        <v>1234061.33</v>
      </c>
      <c r="U36" s="12">
        <v>0</v>
      </c>
      <c r="V36" s="12">
        <v>0</v>
      </c>
      <c r="W36" s="10"/>
      <c r="X36" s="10"/>
      <c r="Y36" s="34"/>
      <c r="Z36" s="76" t="s">
        <v>108</v>
      </c>
    </row>
    <row r="37" spans="1:29" ht="26.25">
      <c r="A37" s="73">
        <v>36</v>
      </c>
      <c r="B37" s="11" t="s">
        <v>125</v>
      </c>
      <c r="C37" s="10"/>
      <c r="D37" s="10" t="s">
        <v>54</v>
      </c>
      <c r="E37" s="10" t="s">
        <v>55</v>
      </c>
      <c r="F37" s="10" t="s">
        <v>56</v>
      </c>
      <c r="G37" s="10" t="s">
        <v>55</v>
      </c>
      <c r="H37" s="10" t="s">
        <v>56</v>
      </c>
      <c r="I37" s="11" t="s">
        <v>75</v>
      </c>
      <c r="J37" s="10" t="s">
        <v>28</v>
      </c>
      <c r="K37" s="33" t="s">
        <v>71</v>
      </c>
      <c r="L37" s="30" t="s">
        <v>121</v>
      </c>
      <c r="M37" s="38" t="s">
        <v>31</v>
      </c>
      <c r="N37" s="10" t="s">
        <v>73</v>
      </c>
      <c r="O37" s="41">
        <v>36</v>
      </c>
      <c r="P37" s="37" t="s">
        <v>56</v>
      </c>
      <c r="Q37" s="12">
        <v>502812.96</v>
      </c>
      <c r="R37" s="12">
        <v>559860</v>
      </c>
      <c r="S37" s="12">
        <v>0</v>
      </c>
      <c r="T37" s="12">
        <f t="shared" si="1"/>
        <v>1062672.96</v>
      </c>
      <c r="U37" s="12">
        <v>0</v>
      </c>
      <c r="V37" s="12">
        <v>0</v>
      </c>
      <c r="W37" s="10" t="s">
        <v>146</v>
      </c>
      <c r="X37" s="10"/>
      <c r="Y37" s="10"/>
      <c r="Z37" s="76" t="s">
        <v>108</v>
      </c>
    </row>
    <row r="38" spans="1:29" ht="26.25">
      <c r="A38" s="73">
        <v>37</v>
      </c>
      <c r="B38" s="11" t="s">
        <v>125</v>
      </c>
      <c r="C38" s="10"/>
      <c r="D38" s="10" t="s">
        <v>54</v>
      </c>
      <c r="E38" s="10" t="s">
        <v>55</v>
      </c>
      <c r="F38" s="10" t="s">
        <v>56</v>
      </c>
      <c r="G38" s="10" t="s">
        <v>55</v>
      </c>
      <c r="H38" s="10" t="s">
        <v>56</v>
      </c>
      <c r="I38" s="11" t="s">
        <v>75</v>
      </c>
      <c r="J38" s="10" t="s">
        <v>28</v>
      </c>
      <c r="K38" s="33" t="s">
        <v>71</v>
      </c>
      <c r="L38" s="30" t="s">
        <v>122</v>
      </c>
      <c r="M38" s="38" t="s">
        <v>30</v>
      </c>
      <c r="N38" s="10" t="s">
        <v>73</v>
      </c>
      <c r="O38" s="41">
        <v>36</v>
      </c>
      <c r="P38" s="37" t="s">
        <v>63</v>
      </c>
      <c r="Q38" s="12">
        <v>445000</v>
      </c>
      <c r="R38" s="12">
        <v>300000</v>
      </c>
      <c r="S38" s="12">
        <v>300000</v>
      </c>
      <c r="T38" s="12">
        <f t="shared" si="1"/>
        <v>1045000</v>
      </c>
      <c r="U38" s="12">
        <v>0</v>
      </c>
      <c r="V38" s="12">
        <v>0</v>
      </c>
      <c r="W38" s="10"/>
      <c r="X38" s="10"/>
      <c r="Y38" s="10"/>
      <c r="Z38" s="76" t="s">
        <v>108</v>
      </c>
    </row>
    <row r="39" spans="1:29" ht="39">
      <c r="A39" s="73">
        <v>38</v>
      </c>
      <c r="B39" s="11" t="s">
        <v>125</v>
      </c>
      <c r="C39" s="10"/>
      <c r="D39" s="10" t="s">
        <v>54</v>
      </c>
      <c r="E39" s="10" t="s">
        <v>55</v>
      </c>
      <c r="F39" s="10" t="s">
        <v>56</v>
      </c>
      <c r="G39" s="10" t="s">
        <v>55</v>
      </c>
      <c r="H39" s="10" t="s">
        <v>56</v>
      </c>
      <c r="I39" s="11" t="s">
        <v>75</v>
      </c>
      <c r="J39" s="10" t="s">
        <v>28</v>
      </c>
      <c r="K39" s="33" t="s">
        <v>71</v>
      </c>
      <c r="L39" s="30" t="s">
        <v>123</v>
      </c>
      <c r="M39" s="38" t="s">
        <v>31</v>
      </c>
      <c r="N39" s="10" t="s">
        <v>73</v>
      </c>
      <c r="O39" s="41">
        <v>36</v>
      </c>
      <c r="P39" s="37" t="s">
        <v>56</v>
      </c>
      <c r="Q39" s="12">
        <v>310000</v>
      </c>
      <c r="R39" s="12">
        <v>247500</v>
      </c>
      <c r="S39" s="12">
        <v>0</v>
      </c>
      <c r="T39" s="12">
        <f t="shared" si="1"/>
        <v>557500</v>
      </c>
      <c r="U39" s="12">
        <v>0</v>
      </c>
      <c r="V39" s="12">
        <v>0</v>
      </c>
      <c r="W39" s="10"/>
      <c r="X39" s="10"/>
      <c r="Y39" s="10"/>
      <c r="Z39" s="76" t="s">
        <v>108</v>
      </c>
    </row>
    <row r="40" spans="1:29" ht="51.75">
      <c r="A40" s="73">
        <v>39</v>
      </c>
      <c r="B40" s="11" t="s">
        <v>125</v>
      </c>
      <c r="C40" s="10"/>
      <c r="D40" s="10" t="s">
        <v>54</v>
      </c>
      <c r="E40" s="10" t="s">
        <v>55</v>
      </c>
      <c r="F40" s="10" t="s">
        <v>56</v>
      </c>
      <c r="G40" s="10" t="s">
        <v>55</v>
      </c>
      <c r="H40" s="10" t="s">
        <v>56</v>
      </c>
      <c r="I40" s="11" t="s">
        <v>75</v>
      </c>
      <c r="J40" s="10" t="s">
        <v>28</v>
      </c>
      <c r="K40" s="33" t="s">
        <v>71</v>
      </c>
      <c r="L40" s="30" t="s">
        <v>124</v>
      </c>
      <c r="M40" s="38" t="s">
        <v>30</v>
      </c>
      <c r="N40" s="10" t="s">
        <v>73</v>
      </c>
      <c r="O40" s="39">
        <v>40</v>
      </c>
      <c r="P40" s="37" t="s">
        <v>63</v>
      </c>
      <c r="Q40" s="12">
        <v>2221200.77</v>
      </c>
      <c r="R40" s="12">
        <v>1618426.84</v>
      </c>
      <c r="S40" s="12">
        <v>1521205.71</v>
      </c>
      <c r="T40" s="12">
        <f t="shared" si="1"/>
        <v>5360833.32</v>
      </c>
      <c r="U40" s="12">
        <v>0</v>
      </c>
      <c r="V40" s="12">
        <v>0</v>
      </c>
      <c r="W40" s="10"/>
      <c r="X40" s="10"/>
      <c r="Y40" s="10"/>
      <c r="Z40" s="76" t="s">
        <v>108</v>
      </c>
    </row>
    <row r="41" spans="1:29" ht="51.75">
      <c r="A41" s="73">
        <v>40</v>
      </c>
      <c r="B41" s="11" t="s">
        <v>142</v>
      </c>
      <c r="C41" s="18" t="s">
        <v>67</v>
      </c>
      <c r="D41" s="18" t="s">
        <v>54</v>
      </c>
      <c r="E41" s="10" t="s">
        <v>55</v>
      </c>
      <c r="F41" s="10" t="s">
        <v>63</v>
      </c>
      <c r="G41" s="10" t="s">
        <v>55</v>
      </c>
      <c r="H41" s="10" t="s">
        <v>56</v>
      </c>
      <c r="I41" s="10" t="s">
        <v>75</v>
      </c>
      <c r="J41" s="10" t="s">
        <v>28</v>
      </c>
      <c r="K41" s="33" t="s">
        <v>49</v>
      </c>
      <c r="L41" s="30" t="s">
        <v>126</v>
      </c>
      <c r="M41" s="38">
        <v>1</v>
      </c>
      <c r="N41" s="10" t="s">
        <v>77</v>
      </c>
      <c r="O41" s="39">
        <v>16</v>
      </c>
      <c r="P41" s="37" t="s">
        <v>56</v>
      </c>
      <c r="Q41" s="12">
        <v>38370</v>
      </c>
      <c r="R41" s="12">
        <v>99858</v>
      </c>
      <c r="S41" s="12">
        <v>0</v>
      </c>
      <c r="T41" s="12">
        <f>SUM(Q41:S41)</f>
        <v>138228</v>
      </c>
      <c r="U41" s="12">
        <v>0</v>
      </c>
      <c r="V41" s="12">
        <v>0</v>
      </c>
      <c r="W41" s="35"/>
      <c r="X41" s="36"/>
      <c r="Y41" s="35"/>
      <c r="Z41" s="75" t="s">
        <v>74</v>
      </c>
    </row>
    <row r="42" spans="1:29" ht="51.75">
      <c r="A42" s="73">
        <v>41</v>
      </c>
      <c r="B42" s="11" t="s">
        <v>142</v>
      </c>
      <c r="C42" s="18" t="s">
        <v>54</v>
      </c>
      <c r="D42" s="18" t="s">
        <v>127</v>
      </c>
      <c r="E42" s="10" t="s">
        <v>55</v>
      </c>
      <c r="F42" s="10" t="s">
        <v>56</v>
      </c>
      <c r="G42" s="10" t="s">
        <v>55</v>
      </c>
      <c r="H42" s="10" t="s">
        <v>56</v>
      </c>
      <c r="I42" s="10" t="s">
        <v>75</v>
      </c>
      <c r="J42" s="10" t="s">
        <v>28</v>
      </c>
      <c r="K42" s="33" t="s">
        <v>49</v>
      </c>
      <c r="L42" s="30" t="s">
        <v>128</v>
      </c>
      <c r="M42" s="38">
        <v>1</v>
      </c>
      <c r="N42" s="10" t="s">
        <v>77</v>
      </c>
      <c r="O42" s="39">
        <v>18</v>
      </c>
      <c r="P42" s="37" t="s">
        <v>56</v>
      </c>
      <c r="Q42" s="12">
        <f>(187595.57/1.22)+(902651.93/1.22)</f>
        <v>893645.49180327868</v>
      </c>
      <c r="R42" s="12">
        <f>286022.54/1.22</f>
        <v>234444.70491803277</v>
      </c>
      <c r="S42" s="12">
        <v>0</v>
      </c>
      <c r="T42" s="12">
        <f t="shared" ref="T42:T45" si="2">SUM(Q42:S42)</f>
        <v>1128090.1967213114</v>
      </c>
      <c r="U42" s="12">
        <v>0</v>
      </c>
      <c r="V42" s="12">
        <v>0</v>
      </c>
      <c r="W42" s="35"/>
      <c r="X42" s="35"/>
      <c r="Y42" s="35"/>
      <c r="Z42" s="75" t="s">
        <v>74</v>
      </c>
    </row>
    <row r="43" spans="1:29" ht="51.75">
      <c r="A43" s="73">
        <v>42</v>
      </c>
      <c r="B43" s="11" t="s">
        <v>142</v>
      </c>
      <c r="C43" s="18" t="s">
        <v>67</v>
      </c>
      <c r="D43" s="18" t="s">
        <v>54</v>
      </c>
      <c r="E43" s="10" t="s">
        <v>55</v>
      </c>
      <c r="F43" s="10" t="s">
        <v>63</v>
      </c>
      <c r="G43" s="10" t="s">
        <v>55</v>
      </c>
      <c r="H43" s="10" t="s">
        <v>56</v>
      </c>
      <c r="I43" s="10" t="s">
        <v>75</v>
      </c>
      <c r="J43" s="10" t="s">
        <v>28</v>
      </c>
      <c r="K43" s="33" t="s">
        <v>49</v>
      </c>
      <c r="L43" s="30" t="s">
        <v>129</v>
      </c>
      <c r="M43" s="38">
        <v>1</v>
      </c>
      <c r="N43" s="10" t="s">
        <v>77</v>
      </c>
      <c r="O43" s="39">
        <v>24</v>
      </c>
      <c r="P43" s="37" t="s">
        <v>56</v>
      </c>
      <c r="Q43" s="12">
        <v>140000</v>
      </c>
      <c r="R43" s="12">
        <v>90000</v>
      </c>
      <c r="S43" s="12">
        <v>0</v>
      </c>
      <c r="T43" s="12">
        <f t="shared" si="2"/>
        <v>230000</v>
      </c>
      <c r="U43" s="12">
        <v>0</v>
      </c>
      <c r="V43" s="12">
        <v>0</v>
      </c>
      <c r="W43" s="35"/>
      <c r="X43" s="35"/>
      <c r="Y43" s="35"/>
      <c r="Z43" s="75" t="s">
        <v>74</v>
      </c>
    </row>
    <row r="44" spans="1:29" ht="51.75">
      <c r="A44" s="73">
        <v>43</v>
      </c>
      <c r="B44" s="11" t="s">
        <v>142</v>
      </c>
      <c r="C44" s="18" t="s">
        <v>67</v>
      </c>
      <c r="D44" s="18" t="s">
        <v>54</v>
      </c>
      <c r="E44" s="10" t="s">
        <v>55</v>
      </c>
      <c r="F44" s="10" t="s">
        <v>27</v>
      </c>
      <c r="G44" s="10" t="s">
        <v>55</v>
      </c>
      <c r="H44" s="10" t="s">
        <v>56</v>
      </c>
      <c r="I44" s="10" t="s">
        <v>75</v>
      </c>
      <c r="J44" s="10" t="s">
        <v>28</v>
      </c>
      <c r="K44" s="33" t="s">
        <v>49</v>
      </c>
      <c r="L44" s="30" t="s">
        <v>130</v>
      </c>
      <c r="M44" s="38">
        <v>1</v>
      </c>
      <c r="N44" s="10" t="s">
        <v>77</v>
      </c>
      <c r="O44" s="39">
        <v>24</v>
      </c>
      <c r="P44" s="37" t="s">
        <v>56</v>
      </c>
      <c r="Q44" s="12">
        <v>130000</v>
      </c>
      <c r="R44" s="12">
        <v>115000</v>
      </c>
      <c r="S44" s="12">
        <v>0</v>
      </c>
      <c r="T44" s="12">
        <f t="shared" si="2"/>
        <v>245000</v>
      </c>
      <c r="U44" s="12">
        <v>0</v>
      </c>
      <c r="V44" s="12">
        <v>0</v>
      </c>
      <c r="W44" s="35"/>
      <c r="X44" s="35"/>
      <c r="Y44" s="35"/>
      <c r="Z44" s="75" t="s">
        <v>74</v>
      </c>
    </row>
    <row r="45" spans="1:29" ht="64.5">
      <c r="A45" s="73">
        <v>44</v>
      </c>
      <c r="B45" s="11" t="s">
        <v>142</v>
      </c>
      <c r="C45" s="18" t="s">
        <v>54</v>
      </c>
      <c r="D45" s="18" t="s">
        <v>54</v>
      </c>
      <c r="E45" s="10" t="s">
        <v>55</v>
      </c>
      <c r="F45" s="10" t="s">
        <v>56</v>
      </c>
      <c r="G45" s="10" t="s">
        <v>55</v>
      </c>
      <c r="H45" s="10" t="s">
        <v>56</v>
      </c>
      <c r="I45" s="10" t="s">
        <v>75</v>
      </c>
      <c r="J45" s="10" t="s">
        <v>28</v>
      </c>
      <c r="K45" s="33" t="s">
        <v>49</v>
      </c>
      <c r="L45" s="30" t="s">
        <v>131</v>
      </c>
      <c r="M45" s="38">
        <v>1</v>
      </c>
      <c r="N45" s="10" t="s">
        <v>77</v>
      </c>
      <c r="O45" s="39">
        <v>24</v>
      </c>
      <c r="P45" s="37" t="s">
        <v>56</v>
      </c>
      <c r="Q45" s="12">
        <v>180000</v>
      </c>
      <c r="R45" s="12">
        <v>180000</v>
      </c>
      <c r="S45" s="12">
        <v>0</v>
      </c>
      <c r="T45" s="12">
        <f t="shared" si="2"/>
        <v>360000</v>
      </c>
      <c r="U45" s="12">
        <v>0</v>
      </c>
      <c r="V45" s="12">
        <v>0</v>
      </c>
      <c r="W45" s="35"/>
      <c r="X45" s="35"/>
      <c r="Y45" s="35"/>
      <c r="Z45" s="75" t="s">
        <v>74</v>
      </c>
    </row>
    <row r="46" spans="1:29" ht="64.5">
      <c r="A46" s="73">
        <v>45</v>
      </c>
      <c r="B46" s="11" t="s">
        <v>142</v>
      </c>
      <c r="C46" s="18" t="s">
        <v>67</v>
      </c>
      <c r="D46" s="18" t="s">
        <v>127</v>
      </c>
      <c r="E46" s="10" t="s">
        <v>55</v>
      </c>
      <c r="F46" s="10" t="s">
        <v>63</v>
      </c>
      <c r="G46" s="10" t="s">
        <v>55</v>
      </c>
      <c r="H46" s="10" t="s">
        <v>56</v>
      </c>
      <c r="I46" s="10" t="s">
        <v>75</v>
      </c>
      <c r="J46" s="10" t="s">
        <v>28</v>
      </c>
      <c r="K46" s="33" t="s">
        <v>49</v>
      </c>
      <c r="L46" s="30" t="s">
        <v>132</v>
      </c>
      <c r="M46" s="38">
        <v>1</v>
      </c>
      <c r="N46" s="10" t="s">
        <v>77</v>
      </c>
      <c r="O46" s="39">
        <v>36</v>
      </c>
      <c r="P46" s="37" t="s">
        <v>56</v>
      </c>
      <c r="Q46" s="12">
        <v>738605.50199999998</v>
      </c>
      <c r="R46" s="12">
        <v>952611.13800000004</v>
      </c>
      <c r="S46" s="12">
        <v>464688.36</v>
      </c>
      <c r="T46" s="12">
        <f>SUM(Q46:S46)</f>
        <v>2155905</v>
      </c>
      <c r="U46" s="12">
        <v>0</v>
      </c>
      <c r="V46" s="12">
        <v>0</v>
      </c>
      <c r="W46" s="35"/>
      <c r="X46" s="35"/>
      <c r="Y46" s="35"/>
      <c r="Z46" s="75" t="s">
        <v>74</v>
      </c>
    </row>
    <row r="47" spans="1:29" s="21" customFormat="1" ht="90">
      <c r="A47" s="73">
        <v>46</v>
      </c>
      <c r="B47" s="11" t="s">
        <v>142</v>
      </c>
      <c r="C47" s="18">
        <v>2020</v>
      </c>
      <c r="D47" s="18">
        <v>2022</v>
      </c>
      <c r="E47" s="10" t="s">
        <v>55</v>
      </c>
      <c r="F47" s="10" t="s">
        <v>56</v>
      </c>
      <c r="G47" s="10" t="s">
        <v>55</v>
      </c>
      <c r="H47" s="10" t="s">
        <v>56</v>
      </c>
      <c r="I47" s="10" t="s">
        <v>75</v>
      </c>
      <c r="J47" s="10" t="s">
        <v>28</v>
      </c>
      <c r="K47" s="33" t="s">
        <v>71</v>
      </c>
      <c r="L47" s="30" t="s">
        <v>133</v>
      </c>
      <c r="M47" s="38">
        <v>1</v>
      </c>
      <c r="N47" s="10" t="s">
        <v>77</v>
      </c>
      <c r="O47" s="39">
        <v>18</v>
      </c>
      <c r="P47" s="37" t="s">
        <v>56</v>
      </c>
      <c r="Q47" s="12">
        <v>0</v>
      </c>
      <c r="R47" s="12">
        <v>77740</v>
      </c>
      <c r="S47" s="12">
        <v>62499.68</v>
      </c>
      <c r="T47" s="12">
        <f>SUM(Q47:S47)</f>
        <v>140239.67999999999</v>
      </c>
      <c r="U47" s="12">
        <v>0</v>
      </c>
      <c r="V47" s="12">
        <v>0</v>
      </c>
      <c r="W47" s="35"/>
      <c r="X47" s="35"/>
      <c r="Y47" s="35"/>
      <c r="Z47" s="75" t="s">
        <v>74</v>
      </c>
    </row>
    <row r="48" spans="1:29" ht="141">
      <c r="A48" s="73">
        <v>47</v>
      </c>
      <c r="B48" s="11" t="s">
        <v>142</v>
      </c>
      <c r="C48" s="18" t="s">
        <v>67</v>
      </c>
      <c r="D48" s="18" t="s">
        <v>54</v>
      </c>
      <c r="E48" s="10" t="s">
        <v>55</v>
      </c>
      <c r="F48" s="10" t="s">
        <v>56</v>
      </c>
      <c r="G48" s="10" t="s">
        <v>55</v>
      </c>
      <c r="H48" s="10" t="s">
        <v>56</v>
      </c>
      <c r="I48" s="10" t="s">
        <v>75</v>
      </c>
      <c r="J48" s="10" t="s">
        <v>28</v>
      </c>
      <c r="K48" s="33" t="s">
        <v>71</v>
      </c>
      <c r="L48" s="30" t="s">
        <v>134</v>
      </c>
      <c r="M48" s="38" t="s">
        <v>30</v>
      </c>
      <c r="N48" s="10" t="s">
        <v>77</v>
      </c>
      <c r="O48" s="39">
        <v>24</v>
      </c>
      <c r="P48" s="37" t="s">
        <v>56</v>
      </c>
      <c r="Q48" s="12">
        <v>70000</v>
      </c>
      <c r="R48" s="12">
        <v>180000</v>
      </c>
      <c r="S48" s="12">
        <v>0</v>
      </c>
      <c r="T48" s="12">
        <v>250000</v>
      </c>
      <c r="U48" s="12">
        <v>0</v>
      </c>
      <c r="V48" s="12">
        <v>0</v>
      </c>
      <c r="W48" s="35"/>
      <c r="X48" s="35"/>
      <c r="Y48" s="35"/>
      <c r="Z48" s="75" t="s">
        <v>74</v>
      </c>
    </row>
    <row r="49" spans="1:27" ht="77.25">
      <c r="A49" s="73">
        <v>48</v>
      </c>
      <c r="B49" s="11" t="s">
        <v>142</v>
      </c>
      <c r="C49" s="18" t="s">
        <v>67</v>
      </c>
      <c r="D49" s="18" t="s">
        <v>54</v>
      </c>
      <c r="E49" s="10" t="s">
        <v>55</v>
      </c>
      <c r="F49" s="10" t="s">
        <v>56</v>
      </c>
      <c r="G49" s="10" t="s">
        <v>55</v>
      </c>
      <c r="H49" s="10" t="s">
        <v>56</v>
      </c>
      <c r="I49" s="10" t="s">
        <v>75</v>
      </c>
      <c r="J49" s="10" t="s">
        <v>28</v>
      </c>
      <c r="K49" s="33" t="s">
        <v>45</v>
      </c>
      <c r="L49" s="30" t="s">
        <v>135</v>
      </c>
      <c r="M49" s="38" t="s">
        <v>30</v>
      </c>
      <c r="N49" s="10" t="s">
        <v>77</v>
      </c>
      <c r="O49" s="39">
        <v>10</v>
      </c>
      <c r="P49" s="37" t="s">
        <v>56</v>
      </c>
      <c r="Q49" s="12">
        <v>0</v>
      </c>
      <c r="R49" s="12">
        <v>126618.75</v>
      </c>
      <c r="S49" s="12">
        <v>0</v>
      </c>
      <c r="T49" s="12">
        <f>Q49+R49+S49</f>
        <v>126618.75</v>
      </c>
      <c r="U49" s="12">
        <v>0</v>
      </c>
      <c r="V49" s="12">
        <v>0</v>
      </c>
      <c r="W49" s="35"/>
      <c r="X49" s="35"/>
      <c r="Y49" s="35"/>
      <c r="Z49" s="75" t="s">
        <v>74</v>
      </c>
    </row>
    <row r="50" spans="1:27" s="22" customFormat="1" ht="55.9" customHeight="1">
      <c r="A50" s="73">
        <v>49</v>
      </c>
      <c r="B50" s="11" t="s">
        <v>142</v>
      </c>
      <c r="C50" s="18" t="s">
        <v>67</v>
      </c>
      <c r="D50" s="18" t="s">
        <v>54</v>
      </c>
      <c r="E50" s="10" t="s">
        <v>55</v>
      </c>
      <c r="F50" s="10" t="s">
        <v>56</v>
      </c>
      <c r="G50" s="10" t="s">
        <v>55</v>
      </c>
      <c r="H50" s="10" t="s">
        <v>56</v>
      </c>
      <c r="I50" s="10" t="s">
        <v>75</v>
      </c>
      <c r="J50" s="10" t="s">
        <v>28</v>
      </c>
      <c r="K50" s="33" t="s">
        <v>45</v>
      </c>
      <c r="L50" s="30" t="s">
        <v>136</v>
      </c>
      <c r="M50" s="38" t="s">
        <v>30</v>
      </c>
      <c r="N50" s="10" t="s">
        <v>77</v>
      </c>
      <c r="O50" s="39">
        <v>18</v>
      </c>
      <c r="P50" s="37" t="s">
        <v>56</v>
      </c>
      <c r="Q50" s="12">
        <v>0</v>
      </c>
      <c r="R50" s="12">
        <v>250000</v>
      </c>
      <c r="S50" s="12">
        <v>219670.42</v>
      </c>
      <c r="T50" s="12">
        <f>Q50+R50+S50</f>
        <v>469670.42000000004</v>
      </c>
      <c r="U50" s="12">
        <v>0</v>
      </c>
      <c r="V50" s="12">
        <v>0</v>
      </c>
      <c r="W50" s="36"/>
      <c r="X50" s="36"/>
      <c r="Y50" s="35"/>
      <c r="Z50" s="75" t="s">
        <v>74</v>
      </c>
    </row>
    <row r="51" spans="1:27" ht="64.5">
      <c r="A51" s="73">
        <v>50</v>
      </c>
      <c r="B51" s="11" t="s">
        <v>142</v>
      </c>
      <c r="C51" s="18" t="s">
        <v>54</v>
      </c>
      <c r="D51" s="18" t="s">
        <v>54</v>
      </c>
      <c r="E51" s="10" t="s">
        <v>55</v>
      </c>
      <c r="F51" s="10" t="s">
        <v>56</v>
      </c>
      <c r="G51" s="10" t="s">
        <v>55</v>
      </c>
      <c r="H51" s="10" t="s">
        <v>56</v>
      </c>
      <c r="I51" s="10" t="s">
        <v>75</v>
      </c>
      <c r="J51" s="10" t="s">
        <v>28</v>
      </c>
      <c r="K51" s="33" t="s">
        <v>45</v>
      </c>
      <c r="L51" s="30" t="s">
        <v>144</v>
      </c>
      <c r="M51" s="38" t="s">
        <v>30</v>
      </c>
      <c r="N51" s="10" t="s">
        <v>77</v>
      </c>
      <c r="O51" s="39">
        <v>12</v>
      </c>
      <c r="P51" s="37" t="s">
        <v>56</v>
      </c>
      <c r="Q51" s="12">
        <v>235000</v>
      </c>
      <c r="R51" s="12">
        <v>0</v>
      </c>
      <c r="S51" s="12">
        <v>0</v>
      </c>
      <c r="T51" s="12">
        <f>Q51+R51+S51</f>
        <v>235000</v>
      </c>
      <c r="U51" s="12">
        <v>0</v>
      </c>
      <c r="V51" s="12">
        <v>0</v>
      </c>
      <c r="W51" s="35"/>
      <c r="X51" s="35"/>
      <c r="Y51" s="35"/>
      <c r="Z51" s="75" t="s">
        <v>74</v>
      </c>
    </row>
    <row r="52" spans="1:27" ht="64.5">
      <c r="A52" s="73">
        <v>51</v>
      </c>
      <c r="B52" s="11" t="s">
        <v>142</v>
      </c>
      <c r="C52" s="18" t="s">
        <v>54</v>
      </c>
      <c r="D52" s="18" t="s">
        <v>54</v>
      </c>
      <c r="E52" s="10" t="s">
        <v>55</v>
      </c>
      <c r="F52" s="10" t="s">
        <v>56</v>
      </c>
      <c r="G52" s="10" t="s">
        <v>55</v>
      </c>
      <c r="H52" s="10" t="s">
        <v>56</v>
      </c>
      <c r="I52" s="10" t="s">
        <v>75</v>
      </c>
      <c r="J52" s="10" t="s">
        <v>28</v>
      </c>
      <c r="K52" s="33" t="s">
        <v>45</v>
      </c>
      <c r="L52" s="30" t="s">
        <v>143</v>
      </c>
      <c r="M52" s="38" t="s">
        <v>30</v>
      </c>
      <c r="N52" s="10" t="s">
        <v>77</v>
      </c>
      <c r="O52" s="39">
        <v>12</v>
      </c>
      <c r="P52" s="37" t="s">
        <v>56</v>
      </c>
      <c r="Q52" s="12">
        <v>48000</v>
      </c>
      <c r="R52" s="12">
        <v>0</v>
      </c>
      <c r="S52" s="12">
        <v>0</v>
      </c>
      <c r="T52" s="12">
        <f>Q52+R52+S52</f>
        <v>48000</v>
      </c>
      <c r="U52" s="12">
        <v>0</v>
      </c>
      <c r="V52" s="12">
        <v>0</v>
      </c>
      <c r="W52" s="35"/>
      <c r="X52" s="35"/>
      <c r="Y52" s="35"/>
      <c r="Z52" s="75" t="s">
        <v>74</v>
      </c>
    </row>
    <row r="53" spans="1:27" ht="90" customHeight="1">
      <c r="A53" s="73">
        <v>52</v>
      </c>
      <c r="B53" s="11" t="s">
        <v>142</v>
      </c>
      <c r="C53" s="18" t="s">
        <v>67</v>
      </c>
      <c r="D53" s="18" t="s">
        <v>54</v>
      </c>
      <c r="E53" s="10" t="s">
        <v>55</v>
      </c>
      <c r="F53" s="10" t="s">
        <v>56</v>
      </c>
      <c r="G53" s="10" t="s">
        <v>55</v>
      </c>
      <c r="H53" s="10" t="s">
        <v>56</v>
      </c>
      <c r="I53" s="10" t="s">
        <v>75</v>
      </c>
      <c r="J53" s="10" t="s">
        <v>28</v>
      </c>
      <c r="K53" s="33" t="s">
        <v>45</v>
      </c>
      <c r="L53" s="30" t="s">
        <v>145</v>
      </c>
      <c r="M53" s="38" t="s">
        <v>30</v>
      </c>
      <c r="N53" s="10" t="s">
        <v>77</v>
      </c>
      <c r="O53" s="39">
        <v>24</v>
      </c>
      <c r="P53" s="37" t="s">
        <v>56</v>
      </c>
      <c r="Q53" s="12">
        <f>(350000 -242900.99)</f>
        <v>107099.01000000001</v>
      </c>
      <c r="R53" s="12">
        <v>150000</v>
      </c>
      <c r="S53" s="12">
        <v>0</v>
      </c>
      <c r="T53" s="12">
        <f>Q53+R53</f>
        <v>257099.01</v>
      </c>
      <c r="U53" s="12">
        <v>0</v>
      </c>
      <c r="V53" s="12">
        <v>0</v>
      </c>
      <c r="W53" s="35"/>
      <c r="X53" s="35"/>
      <c r="Y53" s="35"/>
      <c r="Z53" s="75" t="s">
        <v>74</v>
      </c>
    </row>
    <row r="54" spans="1:27" ht="64.5">
      <c r="A54" s="73">
        <v>53</v>
      </c>
      <c r="B54" s="11" t="s">
        <v>142</v>
      </c>
      <c r="C54" s="18" t="s">
        <v>67</v>
      </c>
      <c r="D54" s="18" t="s">
        <v>54</v>
      </c>
      <c r="E54" s="10" t="s">
        <v>55</v>
      </c>
      <c r="F54" s="10" t="s">
        <v>56</v>
      </c>
      <c r="G54" s="10" t="s">
        <v>55</v>
      </c>
      <c r="H54" s="10" t="s">
        <v>56</v>
      </c>
      <c r="I54" s="10" t="s">
        <v>75</v>
      </c>
      <c r="J54" s="10" t="s">
        <v>28</v>
      </c>
      <c r="K54" s="33" t="s">
        <v>45</v>
      </c>
      <c r="L54" s="30" t="s">
        <v>137</v>
      </c>
      <c r="M54" s="38" t="s">
        <v>30</v>
      </c>
      <c r="N54" s="10" t="s">
        <v>77</v>
      </c>
      <c r="O54" s="39">
        <v>36</v>
      </c>
      <c r="P54" s="37" t="s">
        <v>56</v>
      </c>
      <c r="Q54" s="12">
        <v>1183333.33</v>
      </c>
      <c r="R54" s="12">
        <v>533333.32999999996</v>
      </c>
      <c r="S54" s="12">
        <v>43333.33</v>
      </c>
      <c r="T54" s="12">
        <f>Q54+R54+S54</f>
        <v>1759999.9900000002</v>
      </c>
      <c r="U54" s="12">
        <v>0</v>
      </c>
      <c r="V54" s="12">
        <v>0</v>
      </c>
      <c r="W54" s="35"/>
      <c r="X54" s="35"/>
      <c r="Y54" s="35"/>
      <c r="Z54" s="75" t="s">
        <v>74</v>
      </c>
    </row>
    <row r="55" spans="1:27" ht="64.5">
      <c r="A55" s="73">
        <v>54</v>
      </c>
      <c r="B55" s="11" t="s">
        <v>142</v>
      </c>
      <c r="C55" s="18" t="s">
        <v>54</v>
      </c>
      <c r="D55" s="18" t="s">
        <v>54</v>
      </c>
      <c r="E55" s="10" t="s">
        <v>55</v>
      </c>
      <c r="F55" s="10" t="s">
        <v>56</v>
      </c>
      <c r="G55" s="10" t="s">
        <v>55</v>
      </c>
      <c r="H55" s="10" t="s">
        <v>56</v>
      </c>
      <c r="I55" s="10" t="s">
        <v>75</v>
      </c>
      <c r="J55" s="10" t="s">
        <v>28</v>
      </c>
      <c r="K55" s="33" t="s">
        <v>45</v>
      </c>
      <c r="L55" s="30" t="s">
        <v>138</v>
      </c>
      <c r="M55" s="38" t="s">
        <v>30</v>
      </c>
      <c r="N55" s="10" t="s">
        <v>77</v>
      </c>
      <c r="O55" s="39">
        <v>24</v>
      </c>
      <c r="P55" s="37" t="s">
        <v>56</v>
      </c>
      <c r="Q55" s="12">
        <v>250000</v>
      </c>
      <c r="R55" s="12">
        <v>100000</v>
      </c>
      <c r="S55" s="12">
        <v>0</v>
      </c>
      <c r="T55" s="12">
        <f t="shared" ref="T55:T57" si="3">Q55+R55+S55</f>
        <v>350000</v>
      </c>
      <c r="U55" s="12">
        <v>0</v>
      </c>
      <c r="V55" s="12">
        <v>0</v>
      </c>
      <c r="W55" s="35"/>
      <c r="X55" s="35"/>
      <c r="Y55" s="35"/>
      <c r="Z55" s="75" t="s">
        <v>74</v>
      </c>
    </row>
    <row r="56" spans="1:27" s="23" customFormat="1" ht="76.5">
      <c r="A56" s="73">
        <v>55</v>
      </c>
      <c r="B56" s="11" t="s">
        <v>142</v>
      </c>
      <c r="C56" s="18" t="s">
        <v>67</v>
      </c>
      <c r="D56" s="18" t="s">
        <v>54</v>
      </c>
      <c r="E56" s="10" t="s">
        <v>55</v>
      </c>
      <c r="F56" s="10" t="s">
        <v>56</v>
      </c>
      <c r="G56" s="10" t="s">
        <v>55</v>
      </c>
      <c r="H56" s="10" t="s">
        <v>56</v>
      </c>
      <c r="I56" s="10" t="s">
        <v>75</v>
      </c>
      <c r="J56" s="10" t="s">
        <v>28</v>
      </c>
      <c r="K56" s="33" t="s">
        <v>45</v>
      </c>
      <c r="L56" s="30" t="s">
        <v>139</v>
      </c>
      <c r="M56" s="38" t="s">
        <v>30</v>
      </c>
      <c r="N56" s="10" t="s">
        <v>140</v>
      </c>
      <c r="O56" s="39">
        <v>12</v>
      </c>
      <c r="P56" s="37" t="s">
        <v>63</v>
      </c>
      <c r="Q56" s="12">
        <v>157813</v>
      </c>
      <c r="R56" s="12">
        <v>0</v>
      </c>
      <c r="S56" s="12">
        <v>0</v>
      </c>
      <c r="T56" s="12">
        <f t="shared" si="3"/>
        <v>157813</v>
      </c>
      <c r="U56" s="12">
        <v>0</v>
      </c>
      <c r="V56" s="12">
        <v>0</v>
      </c>
      <c r="W56" s="35"/>
      <c r="X56" s="35"/>
      <c r="Y56" s="35"/>
      <c r="Z56" s="75" t="s">
        <v>74</v>
      </c>
    </row>
    <row r="57" spans="1:27" s="23" customFormat="1" ht="63.75">
      <c r="A57" s="73">
        <v>56</v>
      </c>
      <c r="B57" s="11" t="s">
        <v>142</v>
      </c>
      <c r="C57" s="18" t="s">
        <v>67</v>
      </c>
      <c r="D57" s="18" t="s">
        <v>54</v>
      </c>
      <c r="E57" s="10" t="s">
        <v>55</v>
      </c>
      <c r="F57" s="10" t="s">
        <v>56</v>
      </c>
      <c r="G57" s="10" t="s">
        <v>55</v>
      </c>
      <c r="H57" s="10" t="s">
        <v>56</v>
      </c>
      <c r="I57" s="10" t="s">
        <v>75</v>
      </c>
      <c r="J57" s="10" t="s">
        <v>28</v>
      </c>
      <c r="K57" s="33" t="s">
        <v>49</v>
      </c>
      <c r="L57" s="30" t="s">
        <v>141</v>
      </c>
      <c r="M57" s="38" t="s">
        <v>30</v>
      </c>
      <c r="N57" s="10" t="s">
        <v>77</v>
      </c>
      <c r="O57" s="39">
        <v>48</v>
      </c>
      <c r="P57" s="37" t="s">
        <v>56</v>
      </c>
      <c r="Q57" s="12">
        <v>218000</v>
      </c>
      <c r="R57" s="12">
        <v>41506.663934426229</v>
      </c>
      <c r="S57" s="12">
        <v>83013.327868852459</v>
      </c>
      <c r="T57" s="12">
        <f t="shared" si="3"/>
        <v>342519.99180327868</v>
      </c>
      <c r="U57" s="12">
        <v>0</v>
      </c>
      <c r="V57" s="12">
        <v>0</v>
      </c>
      <c r="W57" s="36"/>
      <c r="X57" s="36"/>
      <c r="Y57" s="35"/>
      <c r="Z57" s="75" t="s">
        <v>74</v>
      </c>
    </row>
    <row r="58" spans="1:27" ht="64.5">
      <c r="A58" s="73">
        <v>57</v>
      </c>
      <c r="B58" s="11" t="s">
        <v>147</v>
      </c>
      <c r="C58" s="18" t="s">
        <v>67</v>
      </c>
      <c r="D58" s="18" t="s">
        <v>54</v>
      </c>
      <c r="E58" s="10" t="s">
        <v>148</v>
      </c>
      <c r="F58" s="10" t="s">
        <v>56</v>
      </c>
      <c r="G58" s="10" t="s">
        <v>55</v>
      </c>
      <c r="H58" s="10" t="s">
        <v>63</v>
      </c>
      <c r="I58" s="10" t="s">
        <v>75</v>
      </c>
      <c r="J58" s="10" t="s">
        <v>28</v>
      </c>
      <c r="K58" s="33" t="s">
        <v>50</v>
      </c>
      <c r="L58" s="30" t="s">
        <v>149</v>
      </c>
      <c r="M58" s="52" t="s">
        <v>31</v>
      </c>
      <c r="N58" s="10" t="s">
        <v>150</v>
      </c>
      <c r="O58" s="39">
        <v>12</v>
      </c>
      <c r="P58" s="37" t="s">
        <v>63</v>
      </c>
      <c r="Q58" s="45" t="s">
        <v>151</v>
      </c>
      <c r="R58" s="12">
        <v>0</v>
      </c>
      <c r="S58" s="12">
        <v>0</v>
      </c>
      <c r="T58" s="45" t="s">
        <v>151</v>
      </c>
      <c r="U58" s="12">
        <v>0</v>
      </c>
      <c r="V58" s="12">
        <v>0</v>
      </c>
      <c r="W58" s="53"/>
      <c r="X58" s="53"/>
      <c r="Y58" s="53"/>
      <c r="Z58" s="77"/>
    </row>
    <row r="59" spans="1:27" ht="77.25">
      <c r="A59" s="73">
        <v>58</v>
      </c>
      <c r="B59" s="11" t="s">
        <v>147</v>
      </c>
      <c r="C59" s="18" t="s">
        <v>54</v>
      </c>
      <c r="D59" s="18" t="s">
        <v>54</v>
      </c>
      <c r="E59" s="10" t="s">
        <v>152</v>
      </c>
      <c r="F59" s="10" t="s">
        <v>56</v>
      </c>
      <c r="G59" s="10" t="s">
        <v>55</v>
      </c>
      <c r="H59" s="10" t="s">
        <v>63</v>
      </c>
      <c r="I59" s="10" t="s">
        <v>75</v>
      </c>
      <c r="J59" s="10" t="s">
        <v>28</v>
      </c>
      <c r="K59" s="33" t="s">
        <v>52</v>
      </c>
      <c r="L59" s="30" t="s">
        <v>153</v>
      </c>
      <c r="M59" s="54" t="s">
        <v>30</v>
      </c>
      <c r="N59" s="10" t="s">
        <v>150</v>
      </c>
      <c r="O59" s="39">
        <v>15</v>
      </c>
      <c r="P59" s="37" t="s">
        <v>56</v>
      </c>
      <c r="Q59" s="45" t="s">
        <v>154</v>
      </c>
      <c r="R59" s="12">
        <v>0</v>
      </c>
      <c r="S59" s="12">
        <v>0</v>
      </c>
      <c r="T59" s="45" t="s">
        <v>154</v>
      </c>
      <c r="U59" s="12">
        <v>0</v>
      </c>
      <c r="V59" s="12">
        <v>0</v>
      </c>
      <c r="W59" s="53"/>
      <c r="X59" s="53"/>
      <c r="Y59" s="53"/>
      <c r="Z59" s="77"/>
    </row>
    <row r="60" spans="1:27" ht="39">
      <c r="A60" s="73">
        <v>59</v>
      </c>
      <c r="B60" s="11" t="s">
        <v>172</v>
      </c>
      <c r="C60" s="18" t="s">
        <v>54</v>
      </c>
      <c r="D60" s="18" t="s">
        <v>54</v>
      </c>
      <c r="E60" s="10" t="s">
        <v>55</v>
      </c>
      <c r="F60" s="10" t="s">
        <v>155</v>
      </c>
      <c r="G60" s="10" t="s">
        <v>55</v>
      </c>
      <c r="H60" s="10" t="s">
        <v>63</v>
      </c>
      <c r="I60" s="10" t="s">
        <v>75</v>
      </c>
      <c r="J60" s="10" t="s">
        <v>28</v>
      </c>
      <c r="K60" s="33" t="s">
        <v>41</v>
      </c>
      <c r="L60" s="30" t="s">
        <v>156</v>
      </c>
      <c r="M60" s="55" t="s">
        <v>32</v>
      </c>
      <c r="N60" s="10" t="s">
        <v>168</v>
      </c>
      <c r="O60" s="39">
        <v>12</v>
      </c>
      <c r="P60" s="37" t="s">
        <v>63</v>
      </c>
      <c r="Q60" s="12">
        <v>120000</v>
      </c>
      <c r="R60" s="12">
        <v>0</v>
      </c>
      <c r="S60" s="56">
        <v>0</v>
      </c>
      <c r="T60" s="56">
        <v>120000</v>
      </c>
      <c r="U60" s="12">
        <v>0</v>
      </c>
      <c r="V60" s="12">
        <v>0</v>
      </c>
      <c r="W60" s="57" t="s">
        <v>56</v>
      </c>
      <c r="X60" s="57" t="s">
        <v>56</v>
      </c>
      <c r="Y60" s="57" t="s">
        <v>56</v>
      </c>
      <c r="Z60" s="78"/>
      <c r="AA60" s="16"/>
    </row>
    <row r="61" spans="1:27" ht="64.5">
      <c r="A61" s="73">
        <v>60</v>
      </c>
      <c r="B61" s="11" t="s">
        <v>172</v>
      </c>
      <c r="C61" s="18" t="s">
        <v>54</v>
      </c>
      <c r="D61" s="18" t="s">
        <v>54</v>
      </c>
      <c r="E61" s="10" t="s">
        <v>55</v>
      </c>
      <c r="F61" s="10" t="s">
        <v>155</v>
      </c>
      <c r="G61" s="10" t="s">
        <v>55</v>
      </c>
      <c r="H61" s="10" t="s">
        <v>63</v>
      </c>
      <c r="I61" s="10" t="s">
        <v>75</v>
      </c>
      <c r="J61" s="10" t="s">
        <v>28</v>
      </c>
      <c r="K61" s="33" t="s">
        <v>41</v>
      </c>
      <c r="L61" s="30" t="s">
        <v>157</v>
      </c>
      <c r="M61" s="55" t="s">
        <v>32</v>
      </c>
      <c r="N61" s="10" t="s">
        <v>168</v>
      </c>
      <c r="O61" s="39">
        <v>24</v>
      </c>
      <c r="P61" s="37" t="s">
        <v>63</v>
      </c>
      <c r="Q61" s="12">
        <v>85000</v>
      </c>
      <c r="R61" s="12">
        <v>75000</v>
      </c>
      <c r="S61" s="56">
        <v>200000</v>
      </c>
      <c r="T61" s="56">
        <v>285000</v>
      </c>
      <c r="U61" s="12">
        <v>0</v>
      </c>
      <c r="V61" s="12">
        <v>0</v>
      </c>
      <c r="W61" s="57" t="s">
        <v>56</v>
      </c>
      <c r="X61" s="57" t="s">
        <v>56</v>
      </c>
      <c r="Y61" s="57" t="s">
        <v>56</v>
      </c>
      <c r="Z61" s="78"/>
      <c r="AA61" s="16"/>
    </row>
    <row r="62" spans="1:27" ht="26.25">
      <c r="A62" s="73">
        <v>61</v>
      </c>
      <c r="B62" s="11" t="s">
        <v>172</v>
      </c>
      <c r="C62" s="18" t="s">
        <v>54</v>
      </c>
      <c r="D62" s="18" t="s">
        <v>54</v>
      </c>
      <c r="E62" s="10" t="s">
        <v>55</v>
      </c>
      <c r="F62" s="10" t="s">
        <v>155</v>
      </c>
      <c r="G62" s="10" t="s">
        <v>55</v>
      </c>
      <c r="H62" s="10" t="s">
        <v>63</v>
      </c>
      <c r="I62" s="10" t="s">
        <v>75</v>
      </c>
      <c r="J62" s="10" t="s">
        <v>28</v>
      </c>
      <c r="K62" s="33" t="s">
        <v>40</v>
      </c>
      <c r="L62" s="30" t="s">
        <v>158</v>
      </c>
      <c r="M62" s="55" t="s">
        <v>32</v>
      </c>
      <c r="N62" s="10" t="s">
        <v>169</v>
      </c>
      <c r="O62" s="39">
        <v>24</v>
      </c>
      <c r="P62" s="37" t="s">
        <v>63</v>
      </c>
      <c r="Q62" s="12">
        <v>80000</v>
      </c>
      <c r="R62" s="12">
        <v>175000</v>
      </c>
      <c r="S62" s="56">
        <v>95000</v>
      </c>
      <c r="T62" s="56">
        <v>250000</v>
      </c>
      <c r="U62" s="12">
        <v>0</v>
      </c>
      <c r="V62" s="12">
        <v>0</v>
      </c>
      <c r="W62" s="57" t="s">
        <v>56</v>
      </c>
      <c r="X62" s="57" t="s">
        <v>56</v>
      </c>
      <c r="Y62" s="57" t="s">
        <v>56</v>
      </c>
      <c r="Z62" s="78"/>
      <c r="AA62" s="16"/>
    </row>
    <row r="63" spans="1:27" ht="77.25">
      <c r="A63" s="73">
        <v>62</v>
      </c>
      <c r="B63" s="11" t="s">
        <v>172</v>
      </c>
      <c r="C63" s="18" t="s">
        <v>159</v>
      </c>
      <c r="D63" s="18" t="s">
        <v>54</v>
      </c>
      <c r="E63" s="10" t="s">
        <v>160</v>
      </c>
      <c r="F63" s="10" t="s">
        <v>56</v>
      </c>
      <c r="G63" s="10" t="s">
        <v>55</v>
      </c>
      <c r="H63" s="10" t="s">
        <v>56</v>
      </c>
      <c r="I63" s="10" t="s">
        <v>75</v>
      </c>
      <c r="J63" s="10" t="s">
        <v>28</v>
      </c>
      <c r="K63" s="33" t="s">
        <v>48</v>
      </c>
      <c r="L63" s="30" t="s">
        <v>161</v>
      </c>
      <c r="M63" s="58" t="s">
        <v>30</v>
      </c>
      <c r="N63" s="10" t="s">
        <v>162</v>
      </c>
      <c r="O63" s="39">
        <v>36</v>
      </c>
      <c r="P63" s="37" t="s">
        <v>63</v>
      </c>
      <c r="Q63" s="12">
        <v>164700</v>
      </c>
      <c r="R63" s="12">
        <v>115290</v>
      </c>
      <c r="S63" s="59">
        <v>115290</v>
      </c>
      <c r="T63" s="12">
        <v>395280</v>
      </c>
      <c r="U63" s="12">
        <v>0</v>
      </c>
      <c r="V63" s="12">
        <v>0</v>
      </c>
      <c r="W63" s="60" t="s">
        <v>56</v>
      </c>
      <c r="X63" s="60" t="s">
        <v>56</v>
      </c>
      <c r="Y63" s="60" t="s">
        <v>56</v>
      </c>
      <c r="Z63" s="79"/>
      <c r="AA63" s="16"/>
    </row>
    <row r="64" spans="1:27" ht="102.75">
      <c r="A64" s="73">
        <v>63</v>
      </c>
      <c r="B64" s="11" t="s">
        <v>172</v>
      </c>
      <c r="C64" s="18" t="s">
        <v>159</v>
      </c>
      <c r="D64" s="18" t="s">
        <v>54</v>
      </c>
      <c r="E64" s="10" t="s">
        <v>55</v>
      </c>
      <c r="F64" s="10" t="s">
        <v>155</v>
      </c>
      <c r="G64" s="10" t="s">
        <v>55</v>
      </c>
      <c r="H64" s="10" t="s">
        <v>56</v>
      </c>
      <c r="I64" s="10" t="s">
        <v>75</v>
      </c>
      <c r="J64" s="10" t="s">
        <v>28</v>
      </c>
      <c r="K64" s="33" t="s">
        <v>51</v>
      </c>
      <c r="L64" s="30" t="s">
        <v>163</v>
      </c>
      <c r="M64" s="55" t="s">
        <v>30</v>
      </c>
      <c r="N64" s="10" t="s">
        <v>164</v>
      </c>
      <c r="O64" s="39">
        <v>24</v>
      </c>
      <c r="P64" s="37" t="s">
        <v>63</v>
      </c>
      <c r="Q64" s="12">
        <v>728520</v>
      </c>
      <c r="R64" s="12">
        <v>728520</v>
      </c>
      <c r="S64" s="12">
        <v>0</v>
      </c>
      <c r="T64" s="12">
        <f>R64+Q64</f>
        <v>1457040</v>
      </c>
      <c r="U64" s="12">
        <v>0</v>
      </c>
      <c r="V64" s="12">
        <v>0</v>
      </c>
      <c r="W64" s="60" t="s">
        <v>56</v>
      </c>
      <c r="X64" s="57" t="s">
        <v>56</v>
      </c>
      <c r="Y64" s="57" t="s">
        <v>165</v>
      </c>
      <c r="Z64" s="78"/>
      <c r="AA64" s="16"/>
    </row>
    <row r="65" spans="1:27" ht="39">
      <c r="A65" s="73">
        <v>64</v>
      </c>
      <c r="B65" s="11" t="s">
        <v>172</v>
      </c>
      <c r="C65" s="18" t="s">
        <v>60</v>
      </c>
      <c r="D65" s="18" t="s">
        <v>54</v>
      </c>
      <c r="E65" s="10" t="s">
        <v>55</v>
      </c>
      <c r="F65" s="10" t="s">
        <v>155</v>
      </c>
      <c r="G65" s="10" t="s">
        <v>55</v>
      </c>
      <c r="H65" s="10" t="s">
        <v>56</v>
      </c>
      <c r="I65" s="10" t="s">
        <v>75</v>
      </c>
      <c r="J65" s="10" t="s">
        <v>28</v>
      </c>
      <c r="K65" s="33" t="s">
        <v>53</v>
      </c>
      <c r="L65" s="30" t="s">
        <v>166</v>
      </c>
      <c r="M65" s="55" t="s">
        <v>30</v>
      </c>
      <c r="N65" s="10" t="s">
        <v>167</v>
      </c>
      <c r="O65" s="39">
        <v>24</v>
      </c>
      <c r="P65" s="37" t="s">
        <v>63</v>
      </c>
      <c r="Q65" s="12">
        <v>124000</v>
      </c>
      <c r="R65" s="12">
        <v>124000</v>
      </c>
      <c r="S65" s="12">
        <v>0</v>
      </c>
      <c r="T65" s="12">
        <f>R65+Q65</f>
        <v>248000</v>
      </c>
      <c r="U65" s="12">
        <v>0</v>
      </c>
      <c r="V65" s="12">
        <v>0</v>
      </c>
      <c r="W65" s="60" t="s">
        <v>56</v>
      </c>
      <c r="X65" s="57" t="s">
        <v>56</v>
      </c>
      <c r="Y65" s="57" t="s">
        <v>165</v>
      </c>
      <c r="Z65" s="78"/>
      <c r="AA65" s="16"/>
    </row>
    <row r="66" spans="1:27" ht="39">
      <c r="A66" s="73">
        <v>65</v>
      </c>
      <c r="B66" s="11" t="s">
        <v>171</v>
      </c>
      <c r="C66" s="18" t="s">
        <v>54</v>
      </c>
      <c r="D66" s="18" t="s">
        <v>54</v>
      </c>
      <c r="E66" s="10" t="s">
        <v>55</v>
      </c>
      <c r="F66" s="10" t="s">
        <v>155</v>
      </c>
      <c r="G66" s="10"/>
      <c r="H66" s="10" t="s">
        <v>63</v>
      </c>
      <c r="I66" s="10" t="s">
        <v>75</v>
      </c>
      <c r="J66" s="11" t="s">
        <v>28</v>
      </c>
      <c r="K66" s="61" t="s">
        <v>33</v>
      </c>
      <c r="L66" s="30" t="s">
        <v>194</v>
      </c>
      <c r="M66" s="62" t="s">
        <v>30</v>
      </c>
      <c r="N66" s="10" t="s">
        <v>170</v>
      </c>
      <c r="O66" s="37">
        <v>24</v>
      </c>
      <c r="P66" s="37" t="s">
        <v>56</v>
      </c>
      <c r="Q66" s="12">
        <v>3960000</v>
      </c>
      <c r="R66" s="12">
        <v>0</v>
      </c>
      <c r="S66" s="12">
        <v>0</v>
      </c>
      <c r="T66" s="12">
        <f>Q66+R66</f>
        <v>3960000</v>
      </c>
      <c r="U66" s="12">
        <v>0</v>
      </c>
      <c r="V66" s="12">
        <v>0</v>
      </c>
      <c r="W66" s="61" t="s">
        <v>56</v>
      </c>
      <c r="X66" s="61" t="s">
        <v>56</v>
      </c>
      <c r="Y66" s="61"/>
      <c r="Z66" s="80"/>
    </row>
    <row r="67" spans="1:27" ht="26.25">
      <c r="A67" s="73">
        <v>67</v>
      </c>
      <c r="B67" s="11" t="s">
        <v>180</v>
      </c>
      <c r="C67" s="11" t="s">
        <v>54</v>
      </c>
      <c r="D67" s="11" t="s">
        <v>54</v>
      </c>
      <c r="E67" s="11" t="s">
        <v>55</v>
      </c>
      <c r="F67" s="11" t="s">
        <v>26</v>
      </c>
      <c r="G67" s="11" t="s">
        <v>26</v>
      </c>
      <c r="H67" s="11" t="s">
        <v>26</v>
      </c>
      <c r="I67" s="10" t="s">
        <v>75</v>
      </c>
      <c r="J67" s="11" t="s">
        <v>174</v>
      </c>
      <c r="K67" s="11" t="s">
        <v>175</v>
      </c>
      <c r="L67" s="11" t="s">
        <v>176</v>
      </c>
      <c r="M67" s="62" t="s">
        <v>30</v>
      </c>
      <c r="N67" s="10" t="s">
        <v>173</v>
      </c>
      <c r="O67" s="37" t="s">
        <v>177</v>
      </c>
      <c r="P67" s="37" t="s">
        <v>56</v>
      </c>
      <c r="Q67" s="12">
        <v>100000</v>
      </c>
      <c r="R67" s="12">
        <v>100000</v>
      </c>
      <c r="S67" s="12">
        <v>0</v>
      </c>
      <c r="T67" s="12">
        <v>200000</v>
      </c>
      <c r="U67" s="12">
        <v>0</v>
      </c>
      <c r="V67" s="12">
        <v>0</v>
      </c>
      <c r="W67" s="61" t="s">
        <v>26</v>
      </c>
      <c r="X67" s="61" t="s">
        <v>26</v>
      </c>
      <c r="Y67" s="61"/>
      <c r="Z67" s="80"/>
    </row>
    <row r="68" spans="1:27" ht="90">
      <c r="A68" s="73">
        <v>68</v>
      </c>
      <c r="B68" s="11" t="s">
        <v>180</v>
      </c>
      <c r="C68" s="11" t="s">
        <v>54</v>
      </c>
      <c r="D68" s="11" t="s">
        <v>54</v>
      </c>
      <c r="E68" s="11" t="s">
        <v>55</v>
      </c>
      <c r="F68" s="11" t="s">
        <v>26</v>
      </c>
      <c r="G68" s="11" t="s">
        <v>26</v>
      </c>
      <c r="H68" s="11" t="s">
        <v>26</v>
      </c>
      <c r="I68" s="10" t="s">
        <v>75</v>
      </c>
      <c r="J68" s="11" t="s">
        <v>28</v>
      </c>
      <c r="K68" s="11" t="s">
        <v>178</v>
      </c>
      <c r="L68" s="11" t="s">
        <v>195</v>
      </c>
      <c r="M68" s="62" t="s">
        <v>30</v>
      </c>
      <c r="N68" s="10" t="s">
        <v>173</v>
      </c>
      <c r="O68" s="37" t="s">
        <v>179</v>
      </c>
      <c r="P68" s="37" t="s">
        <v>63</v>
      </c>
      <c r="Q68" s="12">
        <v>192733</v>
      </c>
      <c r="R68" s="12">
        <v>0</v>
      </c>
      <c r="S68" s="12">
        <v>0</v>
      </c>
      <c r="T68" s="12">
        <v>192733</v>
      </c>
      <c r="U68" s="12">
        <v>0</v>
      </c>
      <c r="V68" s="12">
        <v>0</v>
      </c>
      <c r="W68" s="61" t="s">
        <v>26</v>
      </c>
      <c r="X68" s="61" t="s">
        <v>26</v>
      </c>
      <c r="Y68" s="61"/>
      <c r="Z68" s="80"/>
    </row>
    <row r="69" spans="1:27" ht="26.25">
      <c r="A69" s="73">
        <v>69</v>
      </c>
      <c r="B69" s="11" t="s">
        <v>193</v>
      </c>
      <c r="C69" s="11" t="s">
        <v>54</v>
      </c>
      <c r="D69" s="11" t="s">
        <v>54</v>
      </c>
      <c r="E69" s="11" t="s">
        <v>55</v>
      </c>
      <c r="F69" s="11" t="s">
        <v>26</v>
      </c>
      <c r="G69" s="11" t="s">
        <v>55</v>
      </c>
      <c r="H69" s="11" t="s">
        <v>26</v>
      </c>
      <c r="I69" s="10" t="s">
        <v>75</v>
      </c>
      <c r="J69" s="11" t="s">
        <v>29</v>
      </c>
      <c r="K69" s="11" t="s">
        <v>36</v>
      </c>
      <c r="L69" s="11" t="s">
        <v>181</v>
      </c>
      <c r="M69" s="39" t="s">
        <v>32</v>
      </c>
      <c r="N69" s="11" t="s">
        <v>182</v>
      </c>
      <c r="O69" s="39">
        <v>36</v>
      </c>
      <c r="P69" s="39" t="s">
        <v>27</v>
      </c>
      <c r="Q69" s="12">
        <v>1800000</v>
      </c>
      <c r="R69" s="12">
        <v>1800000</v>
      </c>
      <c r="S69" s="12">
        <v>1800000</v>
      </c>
      <c r="T69" s="12">
        <f t="shared" ref="T69:T77" si="4">SUM(Q69:S69)</f>
        <v>5400000</v>
      </c>
      <c r="U69" s="12">
        <v>0</v>
      </c>
      <c r="V69" s="12">
        <v>0</v>
      </c>
      <c r="W69" s="61" t="s">
        <v>26</v>
      </c>
      <c r="X69" s="61" t="s">
        <v>26</v>
      </c>
      <c r="Y69" s="61" t="s">
        <v>26</v>
      </c>
      <c r="Z69" s="78"/>
    </row>
    <row r="70" spans="1:27" ht="26.25">
      <c r="A70" s="73">
        <v>70</v>
      </c>
      <c r="B70" s="11" t="s">
        <v>193</v>
      </c>
      <c r="C70" s="11" t="s">
        <v>67</v>
      </c>
      <c r="D70" s="11" t="s">
        <v>94</v>
      </c>
      <c r="E70" s="11" t="s">
        <v>55</v>
      </c>
      <c r="F70" s="11" t="s">
        <v>26</v>
      </c>
      <c r="G70" s="11" t="s">
        <v>55</v>
      </c>
      <c r="H70" s="11" t="s">
        <v>26</v>
      </c>
      <c r="I70" s="10" t="s">
        <v>75</v>
      </c>
      <c r="J70" s="11" t="s">
        <v>28</v>
      </c>
      <c r="K70" s="11" t="s">
        <v>39</v>
      </c>
      <c r="L70" s="11" t="s">
        <v>183</v>
      </c>
      <c r="M70" s="39" t="s">
        <v>32</v>
      </c>
      <c r="N70" s="11" t="s">
        <v>182</v>
      </c>
      <c r="O70" s="39">
        <v>36</v>
      </c>
      <c r="P70" s="39" t="s">
        <v>27</v>
      </c>
      <c r="Q70" s="12">
        <v>0</v>
      </c>
      <c r="R70" s="12">
        <v>600000</v>
      </c>
      <c r="S70" s="12">
        <v>1200000</v>
      </c>
      <c r="T70" s="12">
        <f t="shared" si="4"/>
        <v>1800000</v>
      </c>
      <c r="U70" s="12">
        <v>0</v>
      </c>
      <c r="V70" s="12">
        <v>0</v>
      </c>
      <c r="W70" s="61" t="s">
        <v>26</v>
      </c>
      <c r="X70" s="61" t="s">
        <v>26</v>
      </c>
      <c r="Y70" s="61" t="s">
        <v>26</v>
      </c>
      <c r="Z70" s="78"/>
    </row>
    <row r="71" spans="1:27">
      <c r="A71" s="73">
        <v>71</v>
      </c>
      <c r="B71" s="11" t="s">
        <v>193</v>
      </c>
      <c r="C71" s="11" t="s">
        <v>54</v>
      </c>
      <c r="D71" s="11" t="s">
        <v>54</v>
      </c>
      <c r="E71" s="11" t="s">
        <v>55</v>
      </c>
      <c r="F71" s="11" t="s">
        <v>26</v>
      </c>
      <c r="G71" s="11" t="s">
        <v>55</v>
      </c>
      <c r="H71" s="11" t="s">
        <v>26</v>
      </c>
      <c r="I71" s="10" t="s">
        <v>75</v>
      </c>
      <c r="J71" s="11" t="s">
        <v>29</v>
      </c>
      <c r="K71" s="11" t="s">
        <v>36</v>
      </c>
      <c r="L71" s="11" t="s">
        <v>184</v>
      </c>
      <c r="M71" s="39" t="s">
        <v>32</v>
      </c>
      <c r="N71" s="11" t="s">
        <v>185</v>
      </c>
      <c r="O71" s="39">
        <v>36</v>
      </c>
      <c r="P71" s="39" t="s">
        <v>27</v>
      </c>
      <c r="Q71" s="12">
        <v>350000</v>
      </c>
      <c r="R71" s="12">
        <v>350000</v>
      </c>
      <c r="S71" s="12">
        <v>350000</v>
      </c>
      <c r="T71" s="12">
        <f t="shared" si="4"/>
        <v>1050000</v>
      </c>
      <c r="U71" s="12">
        <v>0</v>
      </c>
      <c r="V71" s="12">
        <v>0</v>
      </c>
      <c r="W71" s="61" t="s">
        <v>26</v>
      </c>
      <c r="X71" s="61" t="s">
        <v>26</v>
      </c>
      <c r="Y71" s="61" t="s">
        <v>26</v>
      </c>
      <c r="Z71" s="78"/>
    </row>
    <row r="72" spans="1:27">
      <c r="A72" s="73">
        <v>72</v>
      </c>
      <c r="B72" s="11" t="s">
        <v>193</v>
      </c>
      <c r="C72" s="11" t="s">
        <v>54</v>
      </c>
      <c r="D72" s="11" t="s">
        <v>54</v>
      </c>
      <c r="E72" s="11" t="s">
        <v>55</v>
      </c>
      <c r="F72" s="11" t="s">
        <v>26</v>
      </c>
      <c r="G72" s="11" t="s">
        <v>55</v>
      </c>
      <c r="H72" s="11" t="s">
        <v>26</v>
      </c>
      <c r="I72" s="10" t="s">
        <v>75</v>
      </c>
      <c r="J72" s="11" t="s">
        <v>29</v>
      </c>
      <c r="K72" s="11" t="s">
        <v>36</v>
      </c>
      <c r="L72" s="11" t="s">
        <v>186</v>
      </c>
      <c r="M72" s="39" t="s">
        <v>32</v>
      </c>
      <c r="N72" s="11" t="s">
        <v>185</v>
      </c>
      <c r="O72" s="39">
        <v>12</v>
      </c>
      <c r="P72" s="39" t="s">
        <v>27</v>
      </c>
      <c r="Q72" s="12">
        <v>200000</v>
      </c>
      <c r="R72" s="12">
        <v>0</v>
      </c>
      <c r="S72" s="12">
        <v>0</v>
      </c>
      <c r="T72" s="12">
        <f t="shared" si="4"/>
        <v>200000</v>
      </c>
      <c r="U72" s="12">
        <v>0</v>
      </c>
      <c r="V72" s="12">
        <v>0</v>
      </c>
      <c r="W72" s="61" t="s">
        <v>26</v>
      </c>
      <c r="X72" s="61" t="s">
        <v>26</v>
      </c>
      <c r="Y72" s="61" t="s">
        <v>26</v>
      </c>
      <c r="Z72" s="78"/>
    </row>
    <row r="73" spans="1:27" ht="26.25">
      <c r="A73" s="73">
        <v>73</v>
      </c>
      <c r="B73" s="11" t="s">
        <v>193</v>
      </c>
      <c r="C73" s="11" t="s">
        <v>159</v>
      </c>
      <c r="D73" s="11" t="s">
        <v>54</v>
      </c>
      <c r="E73" s="11" t="s">
        <v>55</v>
      </c>
      <c r="F73" s="11" t="s">
        <v>26</v>
      </c>
      <c r="G73" s="11" t="s">
        <v>55</v>
      </c>
      <c r="H73" s="11" t="s">
        <v>26</v>
      </c>
      <c r="I73" s="10" t="s">
        <v>75</v>
      </c>
      <c r="J73" s="11" t="s">
        <v>28</v>
      </c>
      <c r="K73" s="11" t="s">
        <v>38</v>
      </c>
      <c r="L73" s="11" t="s">
        <v>187</v>
      </c>
      <c r="M73" s="39" t="s">
        <v>32</v>
      </c>
      <c r="N73" s="11" t="s">
        <v>182</v>
      </c>
      <c r="O73" s="39">
        <v>36</v>
      </c>
      <c r="P73" s="39" t="s">
        <v>27</v>
      </c>
      <c r="Q73" s="12">
        <v>200000</v>
      </c>
      <c r="R73" s="12">
        <v>200000</v>
      </c>
      <c r="S73" s="12">
        <v>200000</v>
      </c>
      <c r="T73" s="12">
        <f t="shared" si="4"/>
        <v>600000</v>
      </c>
      <c r="U73" s="12">
        <v>0</v>
      </c>
      <c r="V73" s="12">
        <v>0</v>
      </c>
      <c r="W73" s="61" t="s">
        <v>26</v>
      </c>
      <c r="X73" s="61" t="s">
        <v>26</v>
      </c>
      <c r="Y73" s="61" t="s">
        <v>26</v>
      </c>
      <c r="Z73" s="78"/>
    </row>
    <row r="74" spans="1:27" ht="26.25">
      <c r="A74" s="73">
        <v>74</v>
      </c>
      <c r="B74" s="11" t="s">
        <v>193</v>
      </c>
      <c r="C74" s="11" t="s">
        <v>54</v>
      </c>
      <c r="D74" s="11" t="s">
        <v>54</v>
      </c>
      <c r="E74" s="11" t="s">
        <v>55</v>
      </c>
      <c r="F74" s="11" t="s">
        <v>26</v>
      </c>
      <c r="G74" s="11" t="s">
        <v>55</v>
      </c>
      <c r="H74" s="11" t="s">
        <v>26</v>
      </c>
      <c r="I74" s="10" t="s">
        <v>75</v>
      </c>
      <c r="J74" s="11" t="s">
        <v>28</v>
      </c>
      <c r="K74" s="11" t="s">
        <v>44</v>
      </c>
      <c r="L74" s="11" t="s">
        <v>188</v>
      </c>
      <c r="M74" s="39" t="s">
        <v>32</v>
      </c>
      <c r="N74" s="11" t="s">
        <v>185</v>
      </c>
      <c r="O74" s="39">
        <v>36</v>
      </c>
      <c r="P74" s="39" t="s">
        <v>27</v>
      </c>
      <c r="Q74" s="12">
        <v>200000</v>
      </c>
      <c r="R74" s="12">
        <v>200000</v>
      </c>
      <c r="S74" s="12">
        <v>200000</v>
      </c>
      <c r="T74" s="12">
        <f t="shared" si="4"/>
        <v>600000</v>
      </c>
      <c r="U74" s="12">
        <v>0</v>
      </c>
      <c r="V74" s="12">
        <v>0</v>
      </c>
      <c r="W74" s="61" t="s">
        <v>26</v>
      </c>
      <c r="X74" s="61" t="s">
        <v>26</v>
      </c>
      <c r="Y74" s="61" t="s">
        <v>26</v>
      </c>
      <c r="Z74" s="78"/>
    </row>
    <row r="75" spans="1:27">
      <c r="A75" s="73">
        <v>75</v>
      </c>
      <c r="B75" s="11" t="s">
        <v>193</v>
      </c>
      <c r="C75" s="11" t="s">
        <v>54</v>
      </c>
      <c r="D75" s="11" t="s">
        <v>54</v>
      </c>
      <c r="E75" s="11" t="s">
        <v>55</v>
      </c>
      <c r="F75" s="11" t="s">
        <v>26</v>
      </c>
      <c r="G75" s="11" t="s">
        <v>55</v>
      </c>
      <c r="H75" s="11" t="s">
        <v>26</v>
      </c>
      <c r="I75" s="10" t="s">
        <v>75</v>
      </c>
      <c r="J75" s="11" t="s">
        <v>28</v>
      </c>
      <c r="K75" s="11" t="s">
        <v>44</v>
      </c>
      <c r="L75" s="11" t="s">
        <v>189</v>
      </c>
      <c r="M75" s="39" t="s">
        <v>32</v>
      </c>
      <c r="N75" s="11" t="s">
        <v>185</v>
      </c>
      <c r="O75" s="39">
        <v>36</v>
      </c>
      <c r="P75" s="39" t="s">
        <v>27</v>
      </c>
      <c r="Q75" s="12">
        <v>250000</v>
      </c>
      <c r="R75" s="12">
        <v>250000</v>
      </c>
      <c r="S75" s="12">
        <v>250000</v>
      </c>
      <c r="T75" s="12">
        <f t="shared" si="4"/>
        <v>750000</v>
      </c>
      <c r="U75" s="12">
        <v>0</v>
      </c>
      <c r="V75" s="12">
        <v>0</v>
      </c>
      <c r="W75" s="61" t="s">
        <v>26</v>
      </c>
      <c r="X75" s="61" t="s">
        <v>26</v>
      </c>
      <c r="Y75" s="61" t="s">
        <v>26</v>
      </c>
      <c r="Z75" s="78"/>
    </row>
    <row r="76" spans="1:27">
      <c r="A76" s="73">
        <v>76</v>
      </c>
      <c r="B76" s="11" t="s">
        <v>193</v>
      </c>
      <c r="C76" s="11" t="s">
        <v>54</v>
      </c>
      <c r="D76" s="11" t="s">
        <v>54</v>
      </c>
      <c r="E76" s="11" t="s">
        <v>55</v>
      </c>
      <c r="F76" s="11" t="s">
        <v>26</v>
      </c>
      <c r="G76" s="11" t="s">
        <v>55</v>
      </c>
      <c r="H76" s="11" t="s">
        <v>26</v>
      </c>
      <c r="I76" s="10" t="s">
        <v>75</v>
      </c>
      <c r="J76" s="11" t="s">
        <v>29</v>
      </c>
      <c r="K76" s="11" t="s">
        <v>34</v>
      </c>
      <c r="L76" s="11" t="s">
        <v>190</v>
      </c>
      <c r="M76" s="39" t="s">
        <v>32</v>
      </c>
      <c r="N76" s="11" t="s">
        <v>185</v>
      </c>
      <c r="O76" s="39">
        <v>12</v>
      </c>
      <c r="P76" s="39" t="s">
        <v>26</v>
      </c>
      <c r="Q76" s="12">
        <v>400000</v>
      </c>
      <c r="R76" s="12">
        <v>0</v>
      </c>
      <c r="S76" s="12">
        <v>0</v>
      </c>
      <c r="T76" s="12">
        <f t="shared" si="4"/>
        <v>400000</v>
      </c>
      <c r="U76" s="12">
        <v>0</v>
      </c>
      <c r="V76" s="12">
        <v>0</v>
      </c>
      <c r="W76" s="61" t="s">
        <v>26</v>
      </c>
      <c r="X76" s="61" t="s">
        <v>26</v>
      </c>
      <c r="Y76" s="61" t="s">
        <v>26</v>
      </c>
      <c r="Z76" s="78"/>
    </row>
    <row r="77" spans="1:27" ht="15.75" thickBot="1">
      <c r="A77" s="81">
        <v>77</v>
      </c>
      <c r="B77" s="82" t="s">
        <v>193</v>
      </c>
      <c r="C77" s="82" t="s">
        <v>60</v>
      </c>
      <c r="D77" s="82" t="s">
        <v>54</v>
      </c>
      <c r="E77" s="82" t="s">
        <v>191</v>
      </c>
      <c r="F77" s="82" t="s">
        <v>26</v>
      </c>
      <c r="G77" s="82" t="s">
        <v>55</v>
      </c>
      <c r="H77" s="82" t="s">
        <v>27</v>
      </c>
      <c r="I77" s="83" t="s">
        <v>75</v>
      </c>
      <c r="J77" s="82" t="s">
        <v>29</v>
      </c>
      <c r="K77" s="82" t="s">
        <v>35</v>
      </c>
      <c r="L77" s="82" t="s">
        <v>192</v>
      </c>
      <c r="M77" s="84" t="s">
        <v>32</v>
      </c>
      <c r="N77" s="82" t="s">
        <v>182</v>
      </c>
      <c r="O77" s="84">
        <v>24</v>
      </c>
      <c r="P77" s="84" t="s">
        <v>26</v>
      </c>
      <c r="Q77" s="85">
        <v>10000000</v>
      </c>
      <c r="R77" s="85">
        <v>3000000</v>
      </c>
      <c r="S77" s="85">
        <v>0</v>
      </c>
      <c r="T77" s="85">
        <f t="shared" si="4"/>
        <v>13000000</v>
      </c>
      <c r="U77" s="85">
        <v>0</v>
      </c>
      <c r="V77" s="85">
        <v>0</v>
      </c>
      <c r="W77" s="86" t="s">
        <v>26</v>
      </c>
      <c r="X77" s="86" t="s">
        <v>26</v>
      </c>
      <c r="Y77" s="86" t="s">
        <v>26</v>
      </c>
      <c r="Z77" s="87"/>
    </row>
    <row r="78" spans="1:27">
      <c r="A78" s="46"/>
    </row>
    <row r="79" spans="1:27">
      <c r="A79" s="46"/>
    </row>
    <row r="80" spans="1:27">
      <c r="A80" s="46"/>
    </row>
    <row r="81" spans="1:1">
      <c r="A81" s="46"/>
    </row>
    <row r="82" spans="1:1">
      <c r="A82" s="46"/>
    </row>
    <row r="83" spans="1:1">
      <c r="A83" s="46"/>
    </row>
    <row r="84" spans="1:1">
      <c r="A84" s="46"/>
    </row>
    <row r="85" spans="1:1">
      <c r="A85" s="46"/>
    </row>
    <row r="86" spans="1:1">
      <c r="A86" s="46"/>
    </row>
    <row r="87" spans="1:1">
      <c r="A87" s="46"/>
    </row>
    <row r="88" spans="1:1">
      <c r="A88" s="46"/>
    </row>
    <row r="89" spans="1:1">
      <c r="A89" s="46"/>
    </row>
    <row r="90" spans="1:1">
      <c r="A90" s="46"/>
    </row>
    <row r="91" spans="1:1">
      <c r="A91" s="46"/>
    </row>
    <row r="92" spans="1:1">
      <c r="A92" s="46"/>
    </row>
    <row r="93" spans="1:1">
      <c r="A93" s="46"/>
    </row>
    <row r="94" spans="1:1">
      <c r="A94" s="46"/>
    </row>
    <row r="95" spans="1:1">
      <c r="A95" s="46"/>
    </row>
    <row r="96" spans="1:1">
      <c r="A96" s="46"/>
    </row>
    <row r="97" spans="1:1">
      <c r="A97" s="46"/>
    </row>
    <row r="98" spans="1:1">
      <c r="A98" s="46"/>
    </row>
    <row r="99" spans="1:1">
      <c r="A99" s="46"/>
    </row>
    <row r="100" spans="1:1">
      <c r="A100" s="46"/>
    </row>
    <row r="101" spans="1:1">
      <c r="A101" s="46"/>
    </row>
    <row r="102" spans="1:1">
      <c r="A102" s="46"/>
    </row>
    <row r="103" spans="1:1">
      <c r="A103" s="46"/>
    </row>
    <row r="104" spans="1:1">
      <c r="A104" s="46"/>
    </row>
    <row r="105" spans="1:1">
      <c r="A105" s="46"/>
    </row>
    <row r="106" spans="1:1">
      <c r="A106" s="46"/>
    </row>
    <row r="107" spans="1:1">
      <c r="A107" s="46"/>
    </row>
    <row r="108" spans="1:1">
      <c r="A108" s="46"/>
    </row>
    <row r="109" spans="1:1">
      <c r="A109" s="46"/>
    </row>
    <row r="110" spans="1:1">
      <c r="A110" s="46"/>
    </row>
    <row r="111" spans="1:1">
      <c r="A111" s="46"/>
    </row>
    <row r="112" spans="1:1">
      <c r="A112" s="46"/>
    </row>
    <row r="113" spans="1:1">
      <c r="A113" s="46"/>
    </row>
    <row r="114" spans="1:1">
      <c r="A114" s="46"/>
    </row>
    <row r="115" spans="1:1">
      <c r="A115" s="46"/>
    </row>
    <row r="116" spans="1:1">
      <c r="A116" s="46"/>
    </row>
    <row r="117" spans="1:1">
      <c r="A117" s="46"/>
    </row>
    <row r="118" spans="1:1">
      <c r="A118" s="46"/>
    </row>
    <row r="119" spans="1:1">
      <c r="A119" s="46"/>
    </row>
    <row r="120" spans="1:1">
      <c r="A120" s="46"/>
    </row>
    <row r="121" spans="1:1">
      <c r="A121" s="46"/>
    </row>
    <row r="122" spans="1:1">
      <c r="A122" s="46"/>
    </row>
    <row r="123" spans="1:1">
      <c r="A123" s="46"/>
    </row>
    <row r="124" spans="1:1">
      <c r="A124" s="46"/>
    </row>
    <row r="125" spans="1:1">
      <c r="A125" s="46"/>
    </row>
    <row r="126" spans="1:1">
      <c r="A126" s="46"/>
    </row>
    <row r="127" spans="1:1">
      <c r="A127" s="46"/>
    </row>
    <row r="128" spans="1:1">
      <c r="A128" s="46"/>
    </row>
    <row r="129" spans="1:1">
      <c r="A129" s="46"/>
    </row>
    <row r="130" spans="1:1">
      <c r="A130" s="46"/>
    </row>
    <row r="131" spans="1:1">
      <c r="A131" s="46"/>
    </row>
    <row r="132" spans="1:1">
      <c r="A132" s="46"/>
    </row>
    <row r="133" spans="1:1">
      <c r="A133" s="46"/>
    </row>
    <row r="134" spans="1:1">
      <c r="A134" s="46"/>
    </row>
    <row r="135" spans="1:1">
      <c r="A135" s="46"/>
    </row>
    <row r="136" spans="1:1">
      <c r="A136" s="46"/>
    </row>
    <row r="137" spans="1:1">
      <c r="A137" s="46"/>
    </row>
    <row r="138" spans="1:1">
      <c r="A138" s="46"/>
    </row>
    <row r="139" spans="1:1">
      <c r="A139" s="46"/>
    </row>
    <row r="140" spans="1:1">
      <c r="A140" s="46"/>
    </row>
    <row r="141" spans="1:1">
      <c r="A141" s="46"/>
    </row>
    <row r="142" spans="1:1">
      <c r="A142" s="46"/>
    </row>
    <row r="143" spans="1:1">
      <c r="A143" s="46"/>
    </row>
    <row r="144" spans="1:1">
      <c r="A144" s="46"/>
    </row>
    <row r="145" spans="1:1">
      <c r="A145" s="46"/>
    </row>
    <row r="146" spans="1:1">
      <c r="A146" s="46"/>
    </row>
    <row r="147" spans="1:1">
      <c r="A147" s="46"/>
    </row>
    <row r="148" spans="1:1">
      <c r="A148" s="46"/>
    </row>
    <row r="149" spans="1:1">
      <c r="A149" s="46"/>
    </row>
    <row r="150" spans="1:1">
      <c r="A150" s="46"/>
    </row>
    <row r="151" spans="1:1">
      <c r="A151" s="46"/>
    </row>
    <row r="152" spans="1:1">
      <c r="A152" s="46"/>
    </row>
    <row r="153" spans="1:1">
      <c r="A153" s="46"/>
    </row>
    <row r="154" spans="1:1">
      <c r="A154" s="46"/>
    </row>
    <row r="155" spans="1:1">
      <c r="A155" s="46"/>
    </row>
    <row r="156" spans="1:1">
      <c r="A156" s="46"/>
    </row>
    <row r="157" spans="1:1">
      <c r="A157" s="46"/>
    </row>
    <row r="158" spans="1:1">
      <c r="A158" s="46"/>
    </row>
    <row r="159" spans="1:1">
      <c r="A159" s="46"/>
    </row>
    <row r="160" spans="1:1">
      <c r="A160" s="46"/>
    </row>
    <row r="161" spans="1:1">
      <c r="A161" s="46"/>
    </row>
    <row r="162" spans="1:1">
      <c r="A162" s="46"/>
    </row>
    <row r="163" spans="1:1">
      <c r="A163" s="46"/>
    </row>
    <row r="164" spans="1:1">
      <c r="A164" s="46"/>
    </row>
    <row r="165" spans="1:1">
      <c r="A165" s="46"/>
    </row>
    <row r="166" spans="1:1">
      <c r="A166" s="46"/>
    </row>
    <row r="167" spans="1:1">
      <c r="A167" s="46"/>
    </row>
    <row r="168" spans="1:1">
      <c r="A168" s="46"/>
    </row>
    <row r="169" spans="1:1">
      <c r="A169" s="46"/>
    </row>
    <row r="170" spans="1:1">
      <c r="A170" s="46"/>
    </row>
    <row r="171" spans="1:1">
      <c r="A171" s="46"/>
    </row>
    <row r="172" spans="1:1">
      <c r="A172" s="46"/>
    </row>
    <row r="173" spans="1:1">
      <c r="A173" s="46"/>
    </row>
    <row r="174" spans="1:1">
      <c r="A174" s="46"/>
    </row>
    <row r="175" spans="1:1">
      <c r="A175" s="46"/>
    </row>
    <row r="176" spans="1:1">
      <c r="A176" s="46"/>
    </row>
    <row r="177" spans="1:1">
      <c r="A177" s="46"/>
    </row>
    <row r="178" spans="1:1">
      <c r="A178" s="46"/>
    </row>
    <row r="179" spans="1:1">
      <c r="A179" s="46"/>
    </row>
    <row r="180" spans="1:1">
      <c r="A180" s="46"/>
    </row>
    <row r="181" spans="1:1">
      <c r="A181" s="46"/>
    </row>
    <row r="182" spans="1:1">
      <c r="A182" s="46"/>
    </row>
    <row r="183" spans="1:1">
      <c r="A183" s="46"/>
    </row>
    <row r="184" spans="1:1">
      <c r="A184" s="46"/>
    </row>
    <row r="185" spans="1:1">
      <c r="A185" s="46"/>
    </row>
    <row r="186" spans="1:1">
      <c r="A186" s="46"/>
    </row>
    <row r="187" spans="1:1">
      <c r="A187" s="46"/>
    </row>
    <row r="188" spans="1:1">
      <c r="A188" s="46"/>
    </row>
    <row r="189" spans="1:1">
      <c r="A189" s="46"/>
    </row>
    <row r="190" spans="1:1">
      <c r="A190" s="46"/>
    </row>
    <row r="191" spans="1:1">
      <c r="A191" s="46"/>
    </row>
    <row r="192" spans="1:1">
      <c r="A192" s="46"/>
    </row>
    <row r="193" spans="1:1">
      <c r="A193" s="46"/>
    </row>
    <row r="194" spans="1:1">
      <c r="A194" s="46"/>
    </row>
    <row r="195" spans="1:1">
      <c r="A195" s="46"/>
    </row>
    <row r="196" spans="1:1">
      <c r="A196" s="46"/>
    </row>
    <row r="197" spans="1:1">
      <c r="A197" s="46"/>
    </row>
    <row r="198" spans="1:1">
      <c r="A198" s="46"/>
    </row>
    <row r="199" spans="1:1">
      <c r="A199" s="46"/>
    </row>
    <row r="200" spans="1:1">
      <c r="A200" s="46"/>
    </row>
    <row r="201" spans="1:1">
      <c r="A201" s="46"/>
    </row>
    <row r="202" spans="1:1">
      <c r="A202" s="46"/>
    </row>
    <row r="203" spans="1:1">
      <c r="A203" s="46"/>
    </row>
    <row r="204" spans="1:1">
      <c r="A204" s="46"/>
    </row>
    <row r="205" spans="1:1">
      <c r="A205" s="46"/>
    </row>
    <row r="206" spans="1:1">
      <c r="A206" s="46"/>
    </row>
    <row r="207" spans="1:1">
      <c r="A207" s="46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6"/>
    </row>
    <row r="214" spans="1:1">
      <c r="A214" s="46"/>
    </row>
    <row r="215" spans="1:1">
      <c r="A215" s="46"/>
    </row>
    <row r="216" spans="1:1">
      <c r="A216" s="46"/>
    </row>
    <row r="217" spans="1:1">
      <c r="A217" s="46"/>
    </row>
    <row r="218" spans="1:1">
      <c r="A218" s="46"/>
    </row>
    <row r="219" spans="1:1">
      <c r="A219" s="46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6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46"/>
    </row>
    <row r="231" spans="1:1">
      <c r="A231" s="46"/>
    </row>
    <row r="232" spans="1:1">
      <c r="A232" s="46"/>
    </row>
    <row r="233" spans="1:1">
      <c r="A233" s="46"/>
    </row>
    <row r="234" spans="1:1">
      <c r="A234" s="46"/>
    </row>
    <row r="235" spans="1:1">
      <c r="A235" s="46"/>
    </row>
    <row r="236" spans="1:1">
      <c r="A236" s="46"/>
    </row>
    <row r="237" spans="1:1">
      <c r="A237" s="46"/>
    </row>
    <row r="238" spans="1:1">
      <c r="A238" s="46"/>
    </row>
    <row r="239" spans="1:1">
      <c r="A239" s="46"/>
    </row>
    <row r="240" spans="1:1">
      <c r="A240" s="46"/>
    </row>
    <row r="241" spans="1:1">
      <c r="A241" s="46"/>
    </row>
    <row r="242" spans="1:1">
      <c r="A242" s="46"/>
    </row>
    <row r="243" spans="1:1">
      <c r="A243" s="46"/>
    </row>
    <row r="244" spans="1:1">
      <c r="A244" s="46"/>
    </row>
    <row r="245" spans="1:1">
      <c r="A245" s="46"/>
    </row>
    <row r="246" spans="1:1">
      <c r="A246" s="46"/>
    </row>
    <row r="247" spans="1:1">
      <c r="A247" s="46"/>
    </row>
  </sheetData>
  <autoFilter ref="L1:L247" xr:uid="{925AC536-1550-41E4-9A9F-91684790A21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Simone Minnucci</cp:lastModifiedBy>
  <dcterms:created xsi:type="dcterms:W3CDTF">2020-10-15T10:56:02Z</dcterms:created>
  <dcterms:modified xsi:type="dcterms:W3CDTF">2021-09-15T10:29:21Z</dcterms:modified>
</cp:coreProperties>
</file>